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6315" tabRatio="857" activeTab="1"/>
  </bookViews>
  <sheets>
    <sheet name="NOTE" sheetId="1" r:id="rId1"/>
    <sheet name="Project" sheetId="2" r:id="rId2"/>
    <sheet name="Ethical" sheetId="3" r:id="rId3"/>
    <sheet name="Ecological" sheetId="4" r:id="rId4"/>
    <sheet name="Social" sheetId="5" r:id="rId5"/>
    <sheet name="Economical" sheetId="6" r:id="rId6"/>
    <sheet name="Governance" sheetId="7" r:id="rId7"/>
    <sheet name="Results" sheetId="8" r:id="rId8"/>
    <sheet name="Contacts" sheetId="9" r:id="rId9"/>
    <sheet name="Reference" sheetId="10" r:id="rId10"/>
  </sheets>
  <definedNames>
    <definedName name="HTML_CodePage" hidden="1">1252</definedName>
    <definedName name="HTML_Control" localSheetId="3" hidden="1">{"'P?le ?cologique'!$B$2:$K$23"}</definedName>
    <definedName name="HTML_Control" localSheetId="5" hidden="1">{"'P?le ?cologique'!$B$2:$K$23"}</definedName>
    <definedName name="HTML_Control" localSheetId="4" hidden="1">{"'P?le ?cologique'!$B$2:$K$23"}</definedName>
    <definedName name="HTML_Control" hidden="1">{"'P?le ?cologique'!$B$2:$K$23"}</definedName>
    <definedName name="HTML_Description" hidden="1">""</definedName>
    <definedName name="HTML_Email" hidden="1">""</definedName>
    <definedName name="HTML_Header" hidden="1">"Pôle écologique"</definedName>
    <definedName name="HTML_LastUpdate" hidden="1">"22/09/99"</definedName>
    <definedName name="HTML_LineAfter" hidden="1">FALSE</definedName>
    <definedName name="HTML_LineBefore" hidden="1">FALSE</definedName>
    <definedName name="HTML_Name" hidden="1">"Claude Villeneuve"</definedName>
    <definedName name="HTML_OBDlg2" hidden="1">TRUE</definedName>
    <definedName name="HTML_OBDlg4" hidden="1">TRUE</definedName>
    <definedName name="HTML_OS" hidden="1">1</definedName>
    <definedName name="HTML_PathFileMac" hidden="1">"Disque Dur:Desktop Folder:Francois page web:Grille:tab1dgrilledd.html"</definedName>
    <definedName name="HTML_Title" hidden="1">"Pôle écologique"</definedName>
    <definedName name="_xlnm.Print_Titles" localSheetId="4">'Social'!$2:$4</definedName>
    <definedName name="_xlnm.Print_Area" localSheetId="3">'Ecological'!$B$2:$M$41</definedName>
    <definedName name="_xlnm.Print_Area" localSheetId="5">'Economical'!$B$2:$M$36</definedName>
    <definedName name="_xlnm.Print_Area" localSheetId="2">'Ethical'!$B$2:$M$32</definedName>
    <definedName name="_xlnm.Print_Area" localSheetId="1">'Project'!$B$4:$C$22</definedName>
    <definedName name="_xlnm.Print_Area" localSheetId="7">'Results'!$A$1:$AP$87</definedName>
    <definedName name="_xlnm.Print_Area" localSheetId="4">'Social'!$B$2:$M$43</definedName>
  </definedNames>
  <calcPr fullCalcOnLoad="1"/>
</workbook>
</file>

<file path=xl/comments3.xml><?xml version="1.0" encoding="utf-8"?>
<comments xmlns="http://schemas.openxmlformats.org/spreadsheetml/2006/main">
  <authors>
    <author>consultores15</author>
    <author>clases7 </author>
    <author>Luc</author>
  </authors>
  <commentList>
    <comment ref="B5" authorId="0">
      <text>
        <r>
          <rPr>
            <sz val="9"/>
            <rFont val="Verdana"/>
            <family val="2"/>
          </rPr>
          <t xml:space="preserve">
What? Eliminating poverty by first looking after the most impoverished, and addressing the needs of the many.
Why? Poverty is a major factor of social exclusion and a cause of inequity. People living in extreme poverty have no latitude in terms of meeting their basic needs and avoiding the deterioration of their environment.
How? By making sure the most destitute have access to essential services (water, energy, transportation, health, education, housing, etc.) and eliminating abhorrent living conditions.
</t>
        </r>
      </text>
    </comment>
    <comment ref="B10" authorId="0">
      <text>
        <r>
          <rPr>
            <sz val="9"/>
            <rFont val="Verdana"/>
            <family val="2"/>
          </rPr>
          <t xml:space="preserve">
What? Acting with solidarity favours engagement and mutual assistance among people and groups.
Why? These are factors that make it possible to overcome crises and move forward in a climate of mutual confidence between individuals and peoples.
How? By considering the specific or contextual needs of groups affected by the project, and distributing project benefits equitably.
</t>
        </r>
      </text>
    </comment>
    <comment ref="D11" authorId="0">
      <text>
        <r>
          <rPr>
            <sz val="9"/>
            <rFont val="Tahoma"/>
            <family val="2"/>
          </rPr>
          <t xml:space="preserve">
What? Providing everyone with an opportunity to develop the knowledge and skills they need for autonomy. Actions towards the development of autonomy do not necessarily target self-sufficiency, but provide alternatives and latitude, and enhance adaptability. 
Why? Individuals and communities that do not rely on external systems to fulfill their needs are more resistant and resilient to fluctuating market conditions and unpredictable events.
How? By prioritizing learning for all, traditional knowledge and innovation, individual freedoms and encouraging individuals to take charge of their own destinies.
</t>
        </r>
      </text>
    </comment>
    <comment ref="D16" authorId="0">
      <text>
        <r>
          <rPr>
            <sz val="9"/>
            <rFont val="Tahoma"/>
            <family val="2"/>
          </rPr>
          <t xml:space="preserve">
What? Providing equal access to project services, infrastructures, and spinoffs.
Why? In an effort to achieve equity, reduce inequalities between individuals in terms of access to services.
How? By considering the distance to services, existing transportation, ease of access for the mobility challenged. By adopting social pricing, ensuring the quality and durability of products and their adaptability to the changing needs of users.
</t>
        </r>
      </text>
    </comment>
    <comment ref="B18" authorId="0">
      <text>
        <r>
          <rPr>
            <sz val="9"/>
            <rFont val="Verdana"/>
            <family val="2"/>
          </rPr>
          <t xml:space="preserve">
What? Emphasizing the restoration of degraded sites and fair compensation for persons negatively affected by a project.
Why? Promoting intergenerational and intragenerational equity encourages the proper distribution in time and space of the positive and/or negative impacts of a project so as not to favour one group or generation over another.
How? By taking charge of the restoration of degraded areas and offsetting the negative effects on the environment and communities/people.
</t>
        </r>
      </text>
    </comment>
    <comment ref="D19" authorId="0">
      <text>
        <r>
          <rPr>
            <sz val="9"/>
            <rFont val="Verdana"/>
            <family val="2"/>
          </rPr>
          <t xml:space="preserve">
What? Setting objectives to restore of the capacity of life supporting systems, in line with the impacts the activities or project may generate on ecosystems and resources.
Why? People currently suffering from environmental deterioration and future generations need the immediate contribution of those who have the means to restore the biosphere, so as to be able to fulfill their most basic needs over the long term.
How? By including restoration objectives in the project planning process, especially in the case of organizations whose past activities generated negative impacts on the capacity of the biosphere to support life.
</t>
        </r>
      </text>
    </comment>
    <comment ref="D20" authorId="0">
      <text>
        <r>
          <rPr>
            <sz val="9"/>
            <rFont val="Verdana"/>
            <family val="2"/>
          </rPr>
          <t xml:space="preserve">
What? Identifying the work and investments needed to restore the sites used by the project.
Why? With a view to intergenerational equity, to avoid leaving behind degraded sites that will have to be managed by future generations.
How? By identifying the impacts and rehabilitation needs of a project, integrating the costs of demolition, restoration, and requalification of associated installations in the planning process.
</t>
        </r>
      </text>
    </comment>
    <comment ref="D21" authorId="0">
      <text>
        <r>
          <rPr>
            <sz val="9"/>
            <rFont val="Verdana"/>
            <family val="2"/>
          </rPr>
          <t xml:space="preserve">
What? Planning compensation and/or allowance mechanisms for populations suffering negative impacts (environmental, social and/or economic).
Why? Promoting intragenerational equity fosters the equitable distribution of positive spinoffs and source reduction of negative impacts associated with our actions. 
How? By identifying the harm (financial, material, and psychological) caused to certain social categories and to the environment. By taking into account the nuisances, loss of enjoyment, degradation or downgrading of goods, collateral damage and cumulative effects. By taking corrective actions in certain situations, indemnifying exposed populations, and offering compensating solutions.
</t>
        </r>
      </text>
    </comment>
    <comment ref="D25" authorId="0">
      <text>
        <r>
          <rPr>
            <sz val="9"/>
            <rFont val="Verdana"/>
            <family val="2"/>
          </rPr>
          <t xml:space="preserve">
What? Encouraging innovative and exploratory ideas and projects.
Why? The potential for innovation can be a determining factor for technological change, better use of resources, and improved ways of meeting human needs.
How? By encouraging the right to take initiatives, innovate, and experiment. By team working and networking, recognizing divergent viewpoints, and creating mechanisms to gather ideas and suggestions.
</t>
        </r>
      </text>
    </comment>
    <comment ref="D26" authorId="0">
      <text>
        <r>
          <rPr>
            <sz val="9"/>
            <rFont val="Verdana"/>
            <family val="2"/>
          </rPr>
          <t xml:space="preserve">
What? Investing in and supporting scientific and technological research and development.
Why? R&amp;D explores and identifies possibilities that could provide future generations with better options and latitude.
How? By investing in research and development to access new knowledge and tools, disseminating scientific and technical information, and integrating research networks and/or groups.
</t>
        </r>
      </text>
    </comment>
    <comment ref="D29" authorId="1">
      <text>
        <r>
          <rPr>
            <sz val="9"/>
            <rFont val="Verdana"/>
            <family val="2"/>
          </rPr>
          <t xml:space="preserve">
What? Collectively interrogating values to identify common organizational values and promote adherence to as many as possible.
Why? Identifying important organizational values establishes common working foundations; it is prerequisite to coherence with these values in day-to-day actions and decision-making. 
How? By decoding what is said, encouraging the expression of values, identifying common values, and fostering adherence to the values as a group. By recording those values in guidance documents, policies, and ethics and deontology codes.
</t>
        </r>
      </text>
    </comment>
    <comment ref="D30" authorId="1">
      <text>
        <r>
          <rPr>
            <sz val="9"/>
            <rFont val="Verdana"/>
            <family val="2"/>
          </rPr>
          <t xml:space="preserve">
What? Exhibiting coherence between organizational and individual values and day-to-day actions.
Why? Ethics is not just a declaration; it is a conduct. The ethical stakes of sustainable development evolve and become real through action.
How? By continually putting into question the decision-making process within a context that permits the attainment of those important values.
</t>
        </r>
      </text>
    </comment>
    <comment ref="B28" authorId="1">
      <text>
        <r>
          <rPr>
            <sz val="9"/>
            <rFont val="Verdana"/>
            <family val="2"/>
          </rPr>
          <t xml:space="preserve">
What? Considering the ethical dimension of sustainable development demands the application of broad principles in terms of diversification, responsibility, accountability, solidarity with current and future generations, etc.
Why? Developing an ethical conduct initially relies on finding those values within the organization and then working coherently with those values.
How? By identifying the important organizational values in an effort to be coherent with those values in day-to-day actions and decision-making.
</t>
        </r>
      </text>
    </comment>
    <comment ref="B3" authorId="2">
      <text>
        <r>
          <rPr>
            <sz val="9"/>
            <rFont val="Verdana"/>
            <family val="2"/>
          </rPr>
          <t xml:space="preserve">
What? Recognizing equal rights for an acceptable quality of life for everyone, within a context of intergenerational and intragenerational equity. 
Why? This principle is one of the main founding elements of sustainable development, as it underpins all the major international declarations and favours coherence among actions and values. A society with fewer inequalities and less poverty is more cohesive and better able to adapt.
How? By applying the principles of respect, integrity, coherence, transparency, responsibility/accountability, and solidarity with current and future generations.
</t>
        </r>
      </text>
    </comment>
    <comment ref="N4" authorId="2">
      <text>
        <r>
          <rPr>
            <b/>
            <sz val="8"/>
            <rFont val="Tahoma"/>
            <family val="2"/>
          </rPr>
          <t>Note = Pondération x Évaluation /100</t>
        </r>
      </text>
    </comment>
    <comment ref="D8" authorId="0">
      <text>
        <r>
          <rPr>
            <sz val="9"/>
            <rFont val="Tahoma"/>
            <family val="2"/>
          </rPr>
          <t xml:space="preserve">What? Taking action to help the neediest on a global scale, particularly in developing countries.
Why? To reduce inequalities between individuals and peoples. Limiting extreme poverty brings communities together and favours cultural exchanges.
How? By encouraging development and cooperative projects in less advanced countries. By supporting projects that value women, youth, and aboriginals, or that target international solidarity by promoting fair-trade products.
</t>
        </r>
      </text>
    </comment>
    <comment ref="O4" authorId="2">
      <text>
        <r>
          <rPr>
            <b/>
            <sz val="8"/>
            <rFont val="Tahoma"/>
            <family val="2"/>
          </rPr>
          <t>Note = Pondération x Évaluation /100</t>
        </r>
      </text>
    </comment>
    <comment ref="P4" authorId="2">
      <text>
        <r>
          <rPr>
            <b/>
            <sz val="8"/>
            <rFont val="Tahoma"/>
            <family val="2"/>
          </rPr>
          <t>Note = Pondération x Évaluation /100</t>
        </r>
      </text>
    </comment>
    <comment ref="Q4" authorId="2">
      <text>
        <r>
          <rPr>
            <b/>
            <sz val="8"/>
            <rFont val="Tahoma"/>
            <family val="2"/>
          </rPr>
          <t>Note = Pondération x Évaluation /100</t>
        </r>
      </text>
    </comment>
    <comment ref="R4" authorId="2">
      <text>
        <r>
          <rPr>
            <b/>
            <sz val="8"/>
            <rFont val="Tahoma"/>
            <family val="2"/>
          </rPr>
          <t>Note = Pondération x Évaluation /100</t>
        </r>
      </text>
    </comment>
    <comment ref="D6" authorId="0">
      <text>
        <r>
          <rPr>
            <sz val="9"/>
            <rFont val="Tahoma"/>
            <family val="2"/>
          </rPr>
          <t xml:space="preserve">
What? Taking action to help the most destitute and vulnerable people within an organization (low-income, at risk, limited employability, etc.)
Why? To reduce inequalities between individuals.
How? By helping people and their families through support programs, grants, loans, and better access to the services they need.
</t>
        </r>
      </text>
    </comment>
    <comment ref="D7" authorId="0">
      <text>
        <r>
          <rPr>
            <sz val="9"/>
            <rFont val="Tahoma"/>
            <family val="2"/>
          </rPr>
          <t xml:space="preserve">
What? Taking action to support the neediest within the host community of an organization or project.
Why? To reduce inequalities between individuals within host communities.
How? By getting involved in local organizations and campaigns, volunteering, and helping charitable organizations in the area.
</t>
        </r>
      </text>
    </comment>
    <comment ref="D15" authorId="0">
      <text>
        <r>
          <rPr>
            <sz val="9"/>
            <rFont val="Tahoma"/>
            <family val="2"/>
          </rPr>
          <t xml:space="preserve">
What? Aiming for intergenerational equity in all aspects (equity between sexes, ethnic groups, social classes, etc.), along with intergenerational equity (towards the elderly and future generations).
Why? To provide equal opportunity among the different groups within a population.
How? By setting up communication tools, prospective groups, solidarity initiatives, and investing to provide latitudes for adaptation.
</t>
        </r>
      </text>
    </comment>
    <comment ref="D14" authorId="0">
      <text>
        <r>
          <rPr>
            <sz val="9"/>
            <rFont val="Tahoma"/>
            <family val="2"/>
          </rPr>
          <t xml:space="preserve">
What? Considering the needs and contributions of minorities in project design and performance. Minorities vary according to context (women, youth, needy, deficient, aboriginals, cultural, illiterate, marginalized, etc.). Value the diversity of contributions and contributors.
Why? Social diversity can be a source of knowledge, knowhow, and values that can benefit a project. A project that addresses the needs of minorities leads to positive exchanges in an environment of trust. Misconceptions regarding minorities lead to exclusions and misunderstandings between communities.
How? By being open, accepting of differences, and through sharing and mutual help. By being open to other cultures.
</t>
        </r>
      </text>
    </comment>
    <comment ref="D13" authorId="0">
      <text>
        <r>
          <rPr>
            <sz val="9"/>
            <rFont val="Tahoma"/>
            <family val="2"/>
          </rPr>
          <t xml:space="preserve">
What? Giving everyone access to project spinoffs, and especially those socially and economically marginalized.
Why? To foster the development of a sense of belonging and mutual respect among beneficiaries.
How? By encouraging the collective use of goods and services and the proper distribution of direct and indirect benefits of a project to the greatest number of people concerned.
</t>
        </r>
      </text>
    </comment>
    <comment ref="D12" authorId="0">
      <text>
        <r>
          <rPr>
            <sz val="9"/>
            <rFont val="Tahoma"/>
            <family val="2"/>
          </rPr>
          <t xml:space="preserve">
What? All human beings have inalienable, universal rights recognized in international conventions and which must be respected and enforced.
Why? Actions aiming to restrict fundamental rights can lead to resistance and uprisings, and to violent means of problem solving.
How? By ensuring respect for human rights and encouraging partners to commit to the respect of fundamental rights.</t>
        </r>
      </text>
    </comment>
    <comment ref="B23" authorId="1">
      <text>
        <r>
          <rPr>
            <sz val="9"/>
            <rFont val="Verdana"/>
            <family val="2"/>
          </rPr>
          <t xml:space="preserve">
What? Searching for original solutions and new ways of doing things.
Why? To broaden the potential for adaptability, to offer greater choices to present and future individuals for the fulfillment of their needs.
How? By promoting creativity, stimulating imaginations, supporting research and development, and promoting innovative ideas.
</t>
        </r>
      </text>
    </comment>
    <comment ref="D24" authorId="1">
      <text>
        <r>
          <rPr>
            <sz val="9"/>
            <rFont val="Verdana"/>
            <family val="2"/>
          </rPr>
          <t xml:space="preserve">
What? Increasing the range of choices and exploring new options that decrease pressure on existing resources, or using different resources to meet the same human needs.
Why? Encouraging different actions helps to better face and embrace change.
How? By stimulating creativity, thinking in terms of multifunctionality, developing new activity sectors, diversifying economies, and encouraging the emergence of original ideas
</t>
        </r>
      </text>
    </comment>
  </commentList>
</comments>
</file>

<file path=xl/comments4.xml><?xml version="1.0" encoding="utf-8"?>
<comments xmlns="http://schemas.openxmlformats.org/spreadsheetml/2006/main">
  <authors>
    <author>consultores15</author>
  </authors>
  <commentList>
    <comment ref="B3" authorId="0">
      <text>
        <r>
          <rPr>
            <b/>
            <sz val="9"/>
            <rFont val="Verdana"/>
            <family val="2"/>
          </rPr>
          <t xml:space="preserve">
W</t>
        </r>
        <r>
          <rPr>
            <sz val="9"/>
            <rFont val="Verdana"/>
            <family val="2"/>
          </rPr>
          <t xml:space="preserve">hat? Preserving and/or improving the quality of the physical and biological environments (land, water, forests, air, and biodiversity). 
Why? Humankind is a product of the biosphere, which depends on the interaction of all other living organisms for its own existence. Outside the biosphere, human existence cannot be envisioned. All actions that threaten the balance of the biosphere are therefore incompatible with the very notion of sustainable development.
How? By identifying, controlling and limiting the impacts of extraction and utilisation of natural resources, waste generation and the pollution resulting from improper disposal, and the consequences of human activity (products, services, etc.) on the natural habitat.
</t>
        </r>
      </text>
    </comment>
    <comment ref="B5" authorId="0">
      <text>
        <r>
          <rPr>
            <sz val="9"/>
            <rFont val="Verdana"/>
            <family val="2"/>
          </rPr>
          <t xml:space="preserve">
What? Prioritizing how renewable resources are used, and the conditions for the renewal.
Why? For ecosystems and mineral reserves to maintain their capacity to fulfill the needs of humanity over the long term.
How? By making the technical choices that preferentially use renewable resources and carefully managing those resources.
</t>
        </r>
      </text>
    </comment>
    <comment ref="D6" authorId="0">
      <text>
        <r>
          <rPr>
            <sz val="9"/>
            <rFont val="Verdana"/>
            <family val="2"/>
          </rPr>
          <t xml:space="preserve">
What? Promoting responsible use of water, land, fauna and flora, and products thereof to meet human, renewable energy and landscape needs.
Why? Whenever possible, we must prioritize the use of renewable over non-renewable resources, which are, by definition, ultimately and unavoidably bound for depletion.
How? By preferring wood in construction, for example, over steel and concrete, using products processed from vegetable matter rather than fossil fuels, etc.
</t>
        </r>
      </text>
    </comment>
    <comment ref="B10" authorId="0">
      <text>
        <r>
          <rPr>
            <sz val="9"/>
            <rFont val="Verdana"/>
            <family val="2"/>
          </rPr>
          <t xml:space="preserve">
What? Using these resources keeping in mind that they are non-renewable.  
Why? To allow future generations to continue to meet their needs, even knowing that those resources may one day be completely depleted.
How? By limiting the use of non-renewable resources, using them judiciously and effectively, and studying the potential for using different resources where depletion is an issue.
</t>
        </r>
      </text>
    </comment>
    <comment ref="D11" authorId="0">
      <text>
        <r>
          <rPr>
            <sz val="9"/>
            <rFont val="Verdana"/>
            <family val="2"/>
          </rPr>
          <t xml:space="preserve">
What? Looking at the availability of alternative sources to non-renewable resources. 
Why? To allow future generations to continue to meet their needs, even knowing that those resources may one day be completely depleted.
How? By assessing the full potential of finding substitutes for non-renewable resources. By implementing mechanisms allowing for the replacement of a depleted non-renewable resource, or doing so before it is depleted. By adjusting the harvesting rate according to the depletion rate. 
</t>
        </r>
      </text>
    </comment>
    <comment ref="D12" authorId="0">
      <text>
        <r>
          <rPr>
            <sz val="9"/>
            <rFont val="Verdana"/>
            <family val="2"/>
          </rPr>
          <t xml:space="preserve">
What? Promoting the maximum reuse and recycling of non-renewable resources.
Why? To decrease the rate of resource depletion, along with the impacts associated with their harvesting and purification.
How? By upgrading the waste generated through proper sorting, limiting the use of non-recyclable containers and packaging, and reusing when possible. By ensuring end-of-life recycling of fabricated products through eco-design.
</t>
        </r>
      </text>
    </comment>
    <comment ref="D15" authorId="0">
      <text>
        <r>
          <rPr>
            <sz val="9"/>
            <rFont val="Verdana"/>
            <family val="2"/>
          </rPr>
          <t xml:space="preserve">
What? Using energy with efficiency in mind (minimum primary energy consumption for optimum service).
Why? To ensure everyone has enough energy to fulfill their needs.
How? By using the proper type of energy at the right place, limiting losses, aiming for greater energy efficiency, and decreasing consumption (stationary energy and transportation). By recovering thermal outputs for reuse.
</t>
        </r>
      </text>
    </comment>
    <comment ref="D16" authorId="0">
      <text>
        <r>
          <rPr>
            <sz val="9"/>
            <rFont val="Verdana"/>
            <family val="2"/>
          </rPr>
          <t xml:space="preserve">
What? Based on planned use, prioritizing the use of energy types with the lowest negative impacts.
Why? Certain energy vectors have greater impacts on the environment and communities, while others are bound to become depleted, such as fossil fuels. The transportation of energy over long distances also generates environmental, social and economic impacts.
How? By increasing the use of renewable energies and local energies in overall consumption.
</t>
        </r>
      </text>
    </comment>
    <comment ref="B18" authorId="0">
      <text>
        <r>
          <rPr>
            <sz val="9"/>
            <rFont val="Verdana"/>
            <family val="2"/>
          </rPr>
          <t xml:space="preserve">
What? Keeping from creating greater amounts of pollution and waste than the ecosystem is able to absorb.
Why? Due to their detoxification capacity, natural environments can absorb a part of the outputs from human activity, but the latter must be kept below the ecosystem’s capacity to do so.
How? By improving our understanding of ecological dynamics, the nature of outputs and their impacts, while aiming to reduce waste generation.
</t>
        </r>
      </text>
    </comment>
    <comment ref="D19" authorId="0">
      <text>
        <r>
          <rPr>
            <sz val="9"/>
            <rFont val="Tahoma"/>
            <family val="2"/>
          </rPr>
          <t xml:space="preserve">
What? Developing sufficient knowledge to be able to characterize the withstand capacity of ecosystems.
Why? Prior to harvesting resources from a given environment or using it for waste disposal, it is essential to gather sufficient knowledge regarding its capacity to withstand.
How? By acquiring knowledge, even about non-harvested and unaffected environments. By identifying the chemical, biological, and physical processes of ecosystems, their capacity to adapt, production potential, regulation possibilities, and ecological balance functionality. By disseminating knowledge of ecosystems and related actions. By complying with laws, regulations, standards, and agreements dealing with the capacity of ecosystems to withstand human activity.
</t>
        </r>
        <r>
          <rPr>
            <sz val="9"/>
            <rFont val="Verdana"/>
            <family val="2"/>
          </rPr>
          <t xml:space="preserve">
</t>
        </r>
      </text>
    </comment>
    <comment ref="D20" authorId="0">
      <text>
        <r>
          <rPr>
            <sz val="9"/>
            <rFont val="Verdana"/>
            <family val="2"/>
          </rPr>
          <t xml:space="preserve">
What? Reducing the generation of outputs of all types (polluting substances, nutritional substances, microbiological pollution, etc.).
Why? The reduction of outputs from human activity in turn decreases the negative impacts associated with their disposal in natural environments and improves our resource and energy efficiency.
How? By limiting inputs, improving processing efficiency, upgrading waste at every step of production, and reusing waste water. By adopting pollutant and contaminant disposal reduction plans. By promoting lower consumption, the reuse of objects and resources, and by recycling and composting organic matter.
</t>
        </r>
      </text>
    </comment>
    <comment ref="D21" authorId="0">
      <text>
        <r>
          <rPr>
            <sz val="9"/>
            <rFont val="Verdana"/>
            <family val="2"/>
          </rPr>
          <t xml:space="preserve">
What? Anticipating/preventing and limiting the negative impacts of outputs.
Why? It is possible to minimize the impacts of outputs from human activity on ecosystems, thus permitting to intensify the level of activity and harvesting more resources to meet human needs, while staying below the capacity threshold. 
How? By promoting the use of less toxic products (organic or biodegradable), reducing the use or toxicity of chemical compounds, and taking appropriate mitigating actions.
</t>
        </r>
      </text>
    </comment>
    <comment ref="D23" authorId="0">
      <text>
        <r>
          <rPr>
            <sz val="9"/>
            <rFont val="Verdana"/>
            <family val="2"/>
          </rPr>
          <t xml:space="preserve">
What? Using, managing, stocking, and eliminating hazardous waste safely and responsibly.
Why? Certain substances have particular inherent risks (mutagens, carcinogens, and bioaccumulators) and must be used and disposed of correctly to reduce risks to the environment and people.
How? By complying with standards and regulations for the use, storage, and disposal of hazardous materials. By managing unregulated waste responsibly (batteries, electronics, fluorescents), and making sure they are disposed of responsibly.
</t>
        </r>
      </text>
    </comment>
    <comment ref="B25" authorId="0">
      <text>
        <r>
          <rPr>
            <sz val="9"/>
            <rFont val="Verdana"/>
            <family val="2"/>
          </rPr>
          <t xml:space="preserve">
What? Biodiversity includes the diversity of individuals, species, ecosystems and natural processes of plants and animals. It is the result of evolution and cannot be replaced. The conditions needed to maintain it must be understood and protected.
Why? The diversity of biological forms is a factor of stability and flexibility for living organisms. It is a way to address needs of genetic, nutritional, and aesthetic diversity for humans. Maintaining the species, ecosystems and natural processes that support life is essential to the quality of life of present and future generations.
How? By implementing biodiversity indicator monitoring systems. By improving the habitats of rare and endangered species, enhancing the protection of existing species, and increasing near-natural-state areas. By complying with biodiversity treaties and agreements.
</t>
        </r>
      </text>
    </comment>
    <comment ref="D26" authorId="0">
      <text>
        <r>
          <rPr>
            <sz val="9"/>
            <rFont val="Verdana"/>
            <family val="2"/>
          </rPr>
          <t xml:space="preserve">
What? Determining which species are present and monitoring indicator species of environmental quality.
Why? The species or populations specific to an area, regardless of their abundance, are indicators of environmental changes and a source of understanding for the evolution mechanisms of living beings.
How? By regularly assessing the size and health of populations. 
</t>
        </r>
      </text>
    </comment>
    <comment ref="D27" authorId="0">
      <text>
        <r>
          <rPr>
            <sz val="9"/>
            <rFont val="Verdana"/>
            <family val="2"/>
          </rPr>
          <t xml:space="preserve">
What? Assessing the presence of rarefied and endangered species and implementing means of protecting them.
Why? Rarefied and endangered species are indicators of present and past changes, and of the fragility of ecosystems. Their disappearance being irreversible, they represent lost opportunities for future generations.
How? By regularly assessing the size and health of populations. By limiting the harvest of declining animal and plant species and the degradation of their habitats.
</t>
        </r>
      </text>
    </comment>
    <comment ref="D28" authorId="0">
      <text>
        <r>
          <rPr>
            <sz val="9"/>
            <rFont val="Verdana"/>
            <family val="2"/>
          </rPr>
          <t xml:space="preserve">
What? Promoting species with symbolic value for native communities or seen as emblematic by communities.
Why? Certain species can draw public attention and serve as examples of conservation.
How? By identifying those species with participating communities, and promoting them through projects or concrete actions. 
</t>
        </r>
      </text>
    </comment>
    <comment ref="D31" authorId="0">
      <text>
        <r>
          <rPr>
            <sz val="9"/>
            <rFont val="Verdana"/>
            <family val="2"/>
          </rPr>
          <t xml:space="preserve">
What? Limiting the actions that are likely to degrade the quality of lands and their capacity for ecological usage.
Why? Lands have a variety of ecological uses (water absorption and filtering, growth support, habitat, etc.), but they renew very slowly and need to be preserved.
How? By limiting soil surface sealing, erosion, pollution and compaction.
</t>
        </r>
      </text>
    </comment>
    <comment ref="D33" authorId="0">
      <text>
        <r>
          <rPr>
            <sz val="9"/>
            <rFont val="Verdana"/>
            <family val="2"/>
          </rPr>
          <t xml:space="preserve">
What? Restoring, preserving and/or promoting natural and human landscape diversity.
Why? Landscape diversity, including lands shaped by human activity, is an aspect of biodiversity conservation.
How? By identifying natural and landscaped units, assessing their heritage value, determining sites of interest, and diversifying the way they are managed. By establishing land management plans taking into account sensitive areas, and promoting architectural and landscape integration.
</t>
        </r>
      </text>
    </comment>
    <comment ref="B35" authorId="0">
      <text>
        <r>
          <rPr>
            <sz val="9"/>
            <rFont val="Verdana"/>
            <family val="2"/>
          </rPr>
          <t xml:space="preserve">
What? Certain pollutants have global impacts, regardless of where they are used: GHG emissions, ozone layer depleting agents, and persistent organic pollutants.
Why? Planetary environmental changes can have significant impacts on the quality of life of humans over time and space.  
How? By reducing pollutant emissions that are known to globally affect the biosphere through rationalization, prohibited use, substitution, destruction, and/or absorption.
</t>
        </r>
      </text>
    </comment>
    <comment ref="D36" authorId="0">
      <text>
        <r>
          <rPr>
            <sz val="9"/>
            <rFont val="Verdana"/>
            <family val="2"/>
          </rPr>
          <t xml:space="preserve">
What? Reducing atmospheric emissions of gases responsible for the anthropic greenhouse effect, such as carbon dioxide (CO2), methane (CH4), nitrous oxide (N2O), hydrofluorocarbon (HFC), perfluorinated compounds (PFC) and sulphur hexafluoride (SF6).
Why? As they accumulate in the atmosphere, they speed up climate change and have numerous global impacts.
How? By source limiting GHG emissions through reduction or substitution, or recovering or offsetting them in another ecosphere compartment (plants, geological formations, etc.).
</t>
        </r>
      </text>
    </comment>
    <comment ref="D37" authorId="0">
      <text>
        <r>
          <rPr>
            <sz val="9"/>
            <rFont val="Verdana"/>
            <family val="2"/>
          </rPr>
          <t xml:space="preserve">
What? Reducing atmospheric emissions of substances affecting the ozone layer (often grouped under the generic name of halogen hydrocarbons, which contain chlorine, fluorine, brome, carbon and hydrogen in various proportions). 
Why? Increased ultraviolet radiation associated with the depletion of the ozone layer leads to the mutation of living organisms and is associated with the decline of several sensitive animal species and health issues among humans, such as skin cancer and cataracts.
How? By limiting the use of these substances, limiting leaks and spills, and substituting them for less hazardous substances. By complying with international agreements banning those substances.
</t>
        </r>
      </text>
    </comment>
    <comment ref="D39" authorId="0">
      <text>
        <r>
          <rPr>
            <sz val="9"/>
            <rFont val="Verdana"/>
            <family val="2"/>
          </rPr>
          <t xml:space="preserve">
What? Planning adaptive actions in line with situations associated with projected global changes, including climate change.
Why? Despite the efforts made to reduce the emission of substances into the biosphere, systemic inertia makes global changes unavoidable and these will affect human populations for generations to come.
How? By assessing the impacts of global changes, anticipating the evolution of needs according to new realities and new demands. By developing measures capable of reducing the vulnerability of populations and economic activities for the betterment of affected territories.
</t>
        </r>
      </text>
    </comment>
    <comment ref="D7" authorId="0">
      <text>
        <r>
          <rPr>
            <sz val="9"/>
            <rFont val="Verdana"/>
            <family val="2"/>
          </rPr>
          <t xml:space="preserve">
What? Knowing how to identify the resources that are essential to life (water, plants, phosphorous, etc.) or that are part of the biological cycles of other species (to manage the bases of the food pyramid more prudently).
Why? Certain resources are indispensible to living organisms, or are limiting factors in certain ecosystems. 
How? Generally, by improving our understanding of ecosystems, characterizing biological cycles, and managing resources more carefully.
</t>
        </r>
      </text>
    </comment>
    <comment ref="D8" authorId="0">
      <text>
        <r>
          <rPr>
            <sz val="9"/>
            <rFont val="Verdana"/>
            <family val="2"/>
          </rPr>
          <t xml:space="preserve">
What? Making sure renewable resources are used within their natural capacity to renew, or investing in ways to improve the efficiency of systems.
Why? For the physical and biological processes that maintain life to be protected in the ecosystems affected, and to keep the stocks from depleting. Sound planning makes it possible to monitor the evolution of ecosystems and to set harvesting thresholds that are in line with their capacity to support life.
How? By using renewable resources effectively over their entire life cycle, reducing water, paper, wood and other consumption, recycling and reusing our renewable resources. By determining productivity ratios vs. use to keep harvesting levels below that threshold, keeping room to manoeuvre to avoid exceeding that ratio on the local and global scales. By regularly assessing the abundance and health of populations and the flows of harvested resources. 
</t>
        </r>
      </text>
    </comment>
    <comment ref="B14" authorId="0">
      <text>
        <r>
          <rPr>
            <sz val="9"/>
            <rFont val="Verdana"/>
            <family val="2"/>
          </rPr>
          <t xml:space="preserve">
What? Finding ways to provide sufficient energy while minimizing the impacts of production, distribution, and consumption.
Why? Energy is vital at all levels of society for such essential needs as cooking, lighting, and heating, but all forms of energy production have environmental, social and economic repercussions which must be controlled.
How? By using energy efficiently and making use of energy sources with the least impact, in consideration of needs and situations.
</t>
        </r>
      </text>
    </comment>
    <comment ref="D22" authorId="0">
      <text>
        <r>
          <rPr>
            <sz val="9"/>
            <rFont val="Verdana"/>
            <family val="2"/>
          </rPr>
          <t xml:space="preserve">
What? Assessing the negative impacts of outputs. 
Why? Despite efforts to reduce outputs and their impacts, the decisions and activities of organizations have impacts on the natural environment. Monitoring these impacts contributes to gathering knowledge in an effort to limit errors and better assess the possibilities for intervention.
How? By doing an inventory of pollutants and contaminants dumped into the environment, and assessing the effects of these emissions through monitoring of the most sensitive biophysical indicators.
</t>
        </r>
      </text>
    </comment>
    <comment ref="B30" authorId="0">
      <text>
        <r>
          <rPr>
            <sz val="9"/>
            <rFont val="Verdana"/>
            <family val="2"/>
          </rPr>
          <t xml:space="preserve">
What? Optimum use of lands concerns both the availability of land surfaces and the way they are used.
Why? The size of usable lands on the planet is limited, despite the ever growing population. Optimizing the way land is used is called for in order to meet the needs of the many without encroaching on the habitats that are essential for maintaining biodiversity.
How? By preserving land quality and managing territorial usage in integrated, optimum fashion, taking into account conservation habitats and sensitive areas.
</t>
        </r>
      </text>
    </comment>
    <comment ref="D32" authorId="0">
      <text>
        <r>
          <rPr>
            <sz val="9"/>
            <rFont val="Verdana"/>
            <family val="2"/>
          </rPr>
          <t xml:space="preserve">
What? Aiming for optimized territorial distribution of populations.
Why? Optimum distribution of populations means that human concentrations must be in line with the capacity of local ecosystems to support life.
How? By compacting urban habitats where cities are properly managed, promoting urban and habitat forms that take up less space, and fostering mixed functional and geographical systems. By reducing the consumption of natural lands, evaluating the agronomic value of lands to limit the consumption of arable lands. By considering the continuity of biological corridors and limiting the fragmentation of natural and rural spaces. By revitalizing sensitive and fragile habitats.
</t>
        </r>
      </text>
    </comment>
    <comment ref="D38" authorId="0">
      <text>
        <r>
          <rPr>
            <sz val="9"/>
            <rFont val="Verdana"/>
            <family val="2"/>
          </rPr>
          <t xml:space="preserve">
What? Reducing persistent organic pollutant emissions (dioxins and furans, and many other substances), which are known for their toxicity and bioaccumulation potential.
Why? Persistent organic pollutant emissions are a poisonous heritage for future generations due to their bioaccumulation and bioamplification potential.  
How? By stopping their generation and release into the environment, and destroying them safely when possible.
</t>
        </r>
      </text>
    </comment>
  </commentList>
</comments>
</file>

<file path=xl/comments5.xml><?xml version="1.0" encoding="utf-8"?>
<comments xmlns="http://schemas.openxmlformats.org/spreadsheetml/2006/main">
  <authors>
    <author>clases7 </author>
  </authors>
  <commentList>
    <comment ref="B3" authorId="0">
      <text>
        <r>
          <rPr>
            <sz val="9"/>
            <rFont val="Verdana"/>
            <family val="2"/>
          </rPr>
          <t xml:space="preserve">
What? Ensuring a healthy way of life for all humanity and providing conditions that can lead to personal fulfillment.
Why? The pursuit of social objectives promotes personal growth and the search for physical, mental, and social balance among individuals and communities.
How? By promoting health and safety, fair balance between freedom and responsibility, and the achievement of greater individual and group autonomy. 
</t>
        </r>
        <r>
          <rPr>
            <b/>
            <sz val="9"/>
            <rFont val="Verdana"/>
            <family val="2"/>
          </rPr>
          <t xml:space="preserve">
</t>
        </r>
      </text>
    </comment>
    <comment ref="B5" authorId="0">
      <text>
        <r>
          <rPr>
            <sz val="9"/>
            <rFont val="Verdana"/>
            <family val="2"/>
          </rPr>
          <t xml:space="preserve">
What? Optimum health is defined as the best condition a person can achieve at a given point in their life, within the limits inherent to their genetic background and physical and/or mental deficiencies.
Why? To improve quality of life and provide people with the means to fulfill their own needs in autonomous fashion within their communities.
How? By reaching beyond the individual-illness-intervention framework towards an accountable, diagnostic, and prevention approach.
</t>
        </r>
      </text>
    </comment>
    <comment ref="D6" authorId="0">
      <text>
        <r>
          <rPr>
            <sz val="9"/>
            <rFont val="Verdana"/>
            <family val="2"/>
          </rPr>
          <t xml:space="preserve">
What? Aiming for reduced need/demand for curative care within specific age groups.
Why? To improve quality of life, psychological wellbeing, life expectancy in terms of quality and time, and provide people with the means to fulfill their own needs in autonomous fashion.
How? By reducing the emergence of specific, individual and collective pathologies. By modifying behaviours and lifestyles, reducing exposure to natural and technological risks, and reinforcing sanitary habits.
</t>
        </r>
      </text>
    </comment>
    <comment ref="D9" authorId="0">
      <text>
        <r>
          <rPr>
            <sz val="9"/>
            <rFont val="Verdana"/>
            <family val="2"/>
          </rPr>
          <t xml:space="preserve">
What? Developing more opportunities for contacts between humans and natural environments.
Why? Contacts between humans and nature, and with other species, address a fundamental wellness need.
How? By creating green, natural spaces and facilities. By facilitating access to natural environments.
</t>
        </r>
      </text>
    </comment>
    <comment ref="B11" authorId="0">
      <text>
        <r>
          <rPr>
            <sz val="9"/>
            <rFont val="Verdana"/>
            <family val="2"/>
          </rPr>
          <t xml:space="preserve">
What? Limiting the factors likely to represent threats to individuals (crime, accidents, work conditions, lodgings, living environment, mobility, nutrition, leisure, etc.)
Why? Being and feeling safe are crucial to individual wellness, freedoms, and physical integrity.
How? By modifying behaviours and environments, prioritizing actions that protect the physical and psychological integrity of people, and which do not expose them to unreasonable risks.
</t>
        </r>
      </text>
    </comment>
    <comment ref="D12" authorId="0">
      <text>
        <r>
          <rPr>
            <sz val="9"/>
            <rFont val="Verdana"/>
            <family val="2"/>
          </rPr>
          <t xml:space="preserve">
What? Providing conditions that allow individuals and communities to feel safe.
Why? Feeling safe leads to freedom of expression and personal growth through fulfilling activities.
How? By considering the requirements inherent to public safety. By replacing outdated or damaged equipment and movable effects that undermine the feeling of safety, and prioritizing cleanliness. By improving road safety.
</t>
        </r>
      </text>
    </comment>
    <comment ref="D13" authorId="0">
      <text>
        <r>
          <rPr>
            <sz val="9"/>
            <rFont val="Verdana"/>
            <family val="2"/>
          </rPr>
          <t xml:space="preserve">
What? Implementing efficient preventive safety systems. These preventive systems are incentive or dissuasive, mandatory or volunteer, depending on the estimated risk levels.
Why? Better safety allows avoiding incidents and accidents that can have harmful effects on the wellbeing, health, and quality of life of individuals and communities.
How? By optimizing the quality of work facilities and reducing occupational accidents. By decreasing crime, traffic accidents, and household accidents. By improving supply safety (energy, water, etc.), emergency services, and protection against natural disasters. By reducing the risk of major accidents. By developing assistance programs for employees with personal issues.
</t>
        </r>
      </text>
    </comment>
    <comment ref="D14" authorId="0">
      <text>
        <r>
          <rPr>
            <sz val="9"/>
            <rFont val="Verdana"/>
            <family val="2"/>
          </rPr>
          <t xml:space="preserve">
What? Fostering responsibility among individuals with regard to personal safety and integrity.
Why? Individuals taking charge of their own safety reduces the need for regulations, punishment, and control, in addition to improving the feeling of personal freedom.
How? By training, raising awareness, and disseminating best practice examples.
</t>
        </r>
      </text>
    </comment>
    <comment ref="B16" authorId="0">
      <text>
        <r>
          <rPr>
            <sz val="9"/>
            <rFont val="Verdana"/>
            <family val="2"/>
          </rPr>
          <t xml:space="preserve">
What? Providing access to various types of learning, especially to allow individuals to achieve the levels of schooling and competency they desire.
Why? Education means greater autonomy, stimulates innovation and productivity, and increases public awareness of and participation in sustainable development initiatives.
How? By promoting continuity of growth in terms of educational needs: access, basic education, higher education, and professional upgrades.
</t>
        </r>
      </text>
    </comment>
    <comment ref="D17" authorId="0">
      <text>
        <r>
          <rPr>
            <sz val="9"/>
            <rFont val="Verdana"/>
            <family val="2"/>
          </rPr>
          <t xml:space="preserve">
What? Providing all individuals with a minimum level of functional education (including literacy).
Why? Basic education drives personal growth and accomplishment of individuals within society.
How? By improving the offer in mandatory and non-mandatory schooling, and increasing the number of locations where training and learning is offered. By promoting education and providing individuals with the means to acquire basic education.
</t>
        </r>
      </text>
    </comment>
    <comment ref="D18" authorId="0">
      <text>
        <r>
          <rPr>
            <sz val="9"/>
            <rFont val="Verdana"/>
            <family val="2"/>
          </rPr>
          <t xml:space="preserve">
What? Enhancing access to desired education levels for individuals (including professional training and higher education).
Why? Education level reflects the needs identified by and for individuals at some point in their lives so that they may achieve the goals they set for themselves.
How? By improving the offer in terms of professional training and higher education, and increasing the number of locations where training and learning is offered. By providing individuals with the means to acquire the education they desire.
</t>
        </r>
      </text>
    </comment>
    <comment ref="D20" authorId="0">
      <text>
        <r>
          <rPr>
            <sz val="9"/>
            <rFont val="Verdana"/>
            <family val="2"/>
          </rPr>
          <t xml:space="preserve">
What? Developing the capacity of people to integrate the environmental dimensions tied to all human activity into their decision-making process at both individual and collective levels.
Why? Ecological literacy means the capacity to understand, criticize, and act towards sustainable development. 
How? By developing critical thinking and complex thought processes. By developing environmental skills, and teaching the principles and actions that lead to sustainable development.
</t>
        </r>
      </text>
    </comment>
    <comment ref="B22" authorId="0">
      <text>
        <r>
          <rPr>
            <sz val="9"/>
            <rFont val="Verdana"/>
            <family val="2"/>
          </rPr>
          <t xml:space="preserve">
What? The integration of individuals in society refers to any form of fulfilling employment (paid or unpaid).
Why? Fulfilling employment drives personal growth and the engagement of individuals in communal affairs.
How? By leaving it to individuals to determine the value of a given employment on a personal scale. By multiplying employment opportunities for individuals. By promoting long-term personal investment and citizen engagement.
</t>
        </r>
      </text>
    </comment>
    <comment ref="D23" authorId="0">
      <text>
        <r>
          <rPr>
            <sz val="9"/>
            <rFont val="Verdana"/>
            <family val="2"/>
          </rPr>
          <t xml:space="preserve">
What? Providing access to remunerated employment for all individuals. 
Why? For people to be able to meet their material needs and better integrate the social fibre.
How? By providing people with jobs that suit them and an acceptable quality of life, while respecting their other priorities, such as school and family. By providing marginalized groups with access to employment and economic insertion (elderly, jobless, immigrants, people with illnesses or deficiencies, youth with behavioural issues, etc.).
</t>
        </r>
      </text>
    </comment>
    <comment ref="D24" authorId="0">
      <text>
        <r>
          <rPr>
            <sz val="9"/>
            <rFont val="Verdana"/>
            <family val="2"/>
          </rPr>
          <t xml:space="preserve">
What? Providing opportunities for long-term personal investment and engagement.
Why? Long-term personal engagement leads to opportunities for personal growth and making one’s mark in a community or organization, leading to self-fulfillment.
How? By providing job stability for employees and volunteers, and full-time jobs for those who want or need them.
</t>
        </r>
      </text>
    </comment>
    <comment ref="B26" authorId="0">
      <text>
        <r>
          <rPr>
            <sz val="9"/>
            <rFont val="Verdana"/>
            <family val="2"/>
          </rPr>
          <t xml:space="preserve">
What? Developing balance between individual freedoms and individual responsibilities with regard to communities.
Why? For the self-fulfillment of individuals and their harmonious participation in society, they must find the balance between the two extremes.
How? By encouraging expression and respect for differences, and creating favourable conditions leading to social cohesiveness.
</t>
        </r>
      </text>
    </comment>
    <comment ref="D27" authorId="0">
      <text>
        <r>
          <rPr>
            <sz val="9"/>
            <rFont val="Verdana"/>
            <family val="2"/>
          </rPr>
          <t xml:space="preserve">
What? Providing conditions that allow individuals to develop their self-confidence and self-esteem.
Why? Self-confidence drives personal achievement and entrepreneurship, openness and communication between individuals. It is prerequisite to individual engagement in the community.
How? By promoting knowledge, competencies and achievement in individuals, supporting initiatives and personal growth.
</t>
        </r>
      </text>
    </comment>
    <comment ref="D28" authorId="0">
      <text>
        <r>
          <rPr>
            <sz val="9"/>
            <rFont val="Verdana"/>
            <family val="2"/>
          </rPr>
          <t xml:space="preserve">
What? Encouraging freedom of expression and beliefs in individuals, as well as freedom of movement and artistic expression.
Why? Freedom is a key component of the definition of quality of life for most human beings. Acceptance, expression, and promotion of diversity lead to the development of tolerance, respect and openness to others within society.
How? By promoting plurality and democracy, encouraging healthy discussions between individuals and groups. By promoting the expression of cultural diversity.
</t>
        </r>
      </text>
    </comment>
    <comment ref="D29" authorId="0">
      <text>
        <r>
          <rPr>
            <sz val="9"/>
            <rFont val="Verdana"/>
            <family val="2"/>
          </rPr>
          <t xml:space="preserve">
What? Encouraging and promoting access to leisure and relaxation opportunities for the many.
Why? To foster cultural development, physical health and self-fulfillment.
How? By promoting, supporting and making accessible cultural, artistic, leisure and sports activities for all social categories. By improving neighbourhood relaxation spaces, green spaces, pedestrian zones, slow-traffic zones, and areas where people can meet.
</t>
        </r>
      </text>
    </comment>
    <comment ref="D30" authorId="0">
      <text>
        <r>
          <rPr>
            <sz val="9"/>
            <rFont val="Verdana"/>
            <family val="2"/>
          </rPr>
          <t xml:space="preserve">
What? Encouraging information exchanges and discussions between individuals, within communities, and between collectivities and cultures, at both the national and international levels.
Why? For citizens, groups, and organizations to feel that they are an integral part of a group, of a community.
How? By establishing contacts between the greatest number of people possible. By encouraging social dialog, creating meeting places and opportunities, reinforcing conviviality, and encouraging social pluralism. By opposing all forms of incivility, violence and social segregation. 
</t>
        </r>
      </text>
    </comment>
    <comment ref="D31" authorId="0">
      <text>
        <r>
          <rPr>
            <sz val="9"/>
            <rFont val="Verdana"/>
            <family val="2"/>
          </rPr>
          <t xml:space="preserve">
What? Creating a healthy and enjoyable living climate that enhances social cohesiveness in organizations and communities.
Why? Social cohesiveness increases the resistance and resilience of individuals, organizations, and communities when facing changes and disturbances. It helps to create support groups for the needy and a rich and enjoyable living climate.
How? By reinforcing respect, solidarity and openness. By developing support, mutual help and integration networks. By promoting harmonious relations, sound interactions, and learning to live together. By creating places for discussions and exchanges, and developing conflict resolution strategies. By creating and achieving collective actions.
</t>
        </r>
      </text>
    </comment>
    <comment ref="D34" authorId="0">
      <text>
        <r>
          <rPr>
            <sz val="9"/>
            <rFont val="Verdana"/>
            <family val="2"/>
          </rPr>
          <t xml:space="preserve">
What? Developing the sense of belonging to a group in individuals.
Why? A sense of belonging to a group, region, or territory can lead to greater individual responsibility and engagement in self-investment activities, rather than destructive consumption.
How? By organizing group activities, developing collective projects, promoting self-investment, and publicly recognizing individual and collective achievements.
</t>
        </r>
      </text>
    </comment>
    <comment ref="D35" authorId="0">
      <text>
        <r>
          <rPr>
            <sz val="9"/>
            <rFont val="Verdana"/>
            <family val="2"/>
          </rPr>
          <t xml:space="preserve">
What? Promoting recognition for individual achievements through personal or collective goals.
Why? This helps to create competitiveness in an effort to motivate personal growth and inspire future generations.
How? By providing individuals with opportunities for fulfillment and recognition of their achievements through various means of recognition.
</t>
        </r>
      </text>
    </comment>
    <comment ref="D36" authorId="0">
      <text>
        <r>
          <rPr>
            <sz val="9"/>
            <rFont val="Verdana"/>
            <family val="2"/>
          </rPr>
          <t xml:space="preserve">
What? Recognizing individual, organizational and collective achievements.
Why? When individuals or groups reach the goals they have set for themselves through acceptable means, recognition of such success can stimulate competitiveness and participation in the improvement of practices.
How? By identifying goals and ways to reach them. By recognizing fruitful initiatives and disseminating best practices. 
  </t>
        </r>
      </text>
    </comment>
    <comment ref="B38" authorId="0">
      <text>
        <r>
          <rPr>
            <sz val="9"/>
            <rFont val="Verdana"/>
            <family val="2"/>
          </rPr>
          <t xml:space="preserve">
What? Culture includes collective identity traits, traditions and special knowhow, cultural expressions, equipment, activities, offer, practices, and goods, all recognized as needing to be preserved.
Why? Culture is one aspect that makes a society singular, which makes one and the same project particular, in various regions of the world.
How? By identifying cultural traits, preserving them, promoting them, and adapting interventions to the cultural features of the host communities. 
</t>
        </r>
      </text>
    </comment>
    <comment ref="D39" authorId="0">
      <text>
        <r>
          <rPr>
            <sz val="9"/>
            <rFont val="Verdana"/>
            <family val="2"/>
          </rPr>
          <t xml:space="preserve">
What? Preserving and promoting cultural heritage (comprising goods, sites, landscapes, traditions, knowhow, etc.) and encouraging cultural expression. 
Why? Cultural heritage is the reflection of a society’s identity. It transfers the society’s values from one generation to the next, and its conservation enhances the sustainable character of development.
How? By identifying, protecting, and promoting cultural traits, taking into account their rare and fragile nature. By rehabilitating natural and cultural sites, revitalizing the built heritage. By integrating traditional and local knowledge into projects. By improving the cultural offer (movies, theatre, museums, etc.), encouraging artistic expression and creativity. By promoting cultural minorities. By making heritage and cultural activity sites more accessible.
</t>
        </r>
      </text>
    </comment>
    <comment ref="D40" authorId="0">
      <text>
        <r>
          <rPr>
            <sz val="9"/>
            <rFont val="Verdana"/>
            <family val="2"/>
          </rPr>
          <t xml:space="preserve">
What? Promoting aboriginal cultures (they are the result of long-term interaction with natural systems) and their identification with the territory.
Why? Aboriginal cultures are associated with timeless use of land and resources to meet human needs. Their knowhow and cultures can open up new perspectives on land use and the perennial use of resources.
How? By encouraging the expression of distinct features of aboriginal cultures, promoting traditional use of resources, the roots of aboriginal languages and customs, and recognizing their spirituality, their relationship with the land and its resources.
</t>
        </r>
      </text>
    </comment>
    <comment ref="D41" authorId="0">
      <text>
        <r>
          <rPr>
            <sz val="9"/>
            <rFont val="Verdana"/>
            <family val="2"/>
          </rPr>
          <t xml:space="preserve">
What? Making sure projects are designed and run coherently with the cultural traits of host communities.
Why? To make projects more viable, better integrated and more acceptable for host communities. To encourage the emergence of original, creative solutions that fit with the context.
How? By accounting for and respecting the histories and lifestyles of residents in neighbourhoods, quarters, villages, cities, regions, and countries. By taking into account local uses, manifestations and events. By adopting a concerted approach permitting a dialog with citizens and community groups, and their participation in the decision-making process and project management.
</t>
        </r>
      </text>
    </comment>
    <comment ref="D8" authorId="0">
      <text>
        <r>
          <rPr>
            <sz val="9"/>
            <rFont val="Verdana"/>
            <family val="2"/>
          </rPr>
          <t xml:space="preserve">
What? Limiting the factors that negatively affect quality of life and health (visual, aesthetic, light, noise, vibration, dust, and radiation, among others).
Why? Some nuisances can affect the wellbeing, health, and safety of people living nearby, especially in the case of long-term exposures.
How? By limiting light, visual and olfactory pollution. By reducing airborne fine-dust emissions. By decreasing noise pollution and preserving calm zones. By requalifying spaces that are subjected to heavy pressures.
</t>
        </r>
      </text>
    </comment>
    <comment ref="D7" authorId="0">
      <text>
        <r>
          <rPr>
            <sz val="9"/>
            <rFont val="Verdana"/>
            <family val="2"/>
          </rPr>
          <t xml:space="preserve">
What? Engaging and prioritizing educational actions in terms of prevention and diagnosis in an effort to prevent certain pathologies.
Why? To lower the need for curative care and improve common capacity to finance necessary care without making future generations pay the bill. Preventive health habits reduce the need for curative care and the loss of enjoyment caused by the apparition of an avoidable pathology.
How? By modifying lifestyles and socioeconomic environments, promoting healthy living habits (nutrition, mobility, etc.), offering wellness incentives, and improving access to health care and social services.
</t>
        </r>
      </text>
    </comment>
    <comment ref="D19" authorId="0">
      <text>
        <r>
          <rPr>
            <sz val="9"/>
            <rFont val="Verdana"/>
            <family val="2"/>
          </rPr>
          <t xml:space="preserve">
What? Providing better access to continuous training, retraining, or skill development programs.
Why? To encourage personal growth and keep skills up to date. 
How? By improving the offer in terms of adult education and non-professional training. By developing continuous education plans and programs. By providing employees with ways to contribute to their own job improvement through job mobility and promotion opportunities.
</t>
        </r>
      </text>
    </comment>
    <comment ref="B33" authorId="0">
      <text>
        <r>
          <rPr>
            <sz val="9"/>
            <rFont val="Verdana"/>
            <family val="2"/>
          </rPr>
          <t xml:space="preserve">
What? Encouraging personal and collective fulfillment through the recognition and promotion of achievements.
Why? Recognition for achievements can help to grow the sense of belonging to a group, to stimulate competitiveness, participation in the improvement of practices, and push individuals to engage in self-investment and personal growth activities.
How? By promoting self-investment, participation, and accomplishment at the service of others and surpassing oneself through appropriate means.
</t>
        </r>
      </text>
    </comment>
  </commentList>
</comments>
</file>

<file path=xl/comments6.xml><?xml version="1.0" encoding="utf-8"?>
<comments xmlns="http://schemas.openxmlformats.org/spreadsheetml/2006/main">
  <authors>
    <author>clases7 </author>
  </authors>
  <commentList>
    <comment ref="B3" authorId="0">
      <text>
        <r>
          <rPr>
            <sz val="9"/>
            <rFont val="Verdana"/>
            <family val="2"/>
          </rPr>
          <t xml:space="preserve">
What? Ensuring that all individuals have the means to fulfill their needs.
Why? To make sure every human being has sufficient material goods to ensure a healthy lifestyle.
How? By using various economic mechanisms through human inventiveness (barter, commerce, labour markets, stock markets, etc.).
</t>
        </r>
        <r>
          <rPr>
            <b/>
            <sz val="9"/>
            <rFont val="Verdana"/>
            <family val="2"/>
          </rPr>
          <t xml:space="preserve">
</t>
        </r>
      </text>
    </comment>
    <comment ref="B5" authorId="0">
      <text>
        <r>
          <rPr>
            <sz val="9"/>
            <rFont val="Verdana"/>
            <family val="2"/>
          </rPr>
          <t xml:space="preserve">
What? Providing individuals and communities with opportunities to obtain and use goods and capital.
Why? Humanity continues to grow and the material needs of individuals are still not met.
How? By producing and making accessible a greater number of useful items, and by developing and maintaining local infrastructures (transport, telecommunication, energy, water, etc.).
</t>
        </r>
      </text>
    </comment>
    <comment ref="D6" authorId="0">
      <text>
        <r>
          <rPr>
            <sz val="9"/>
            <rFont val="Verdana"/>
            <family val="2"/>
          </rPr>
          <t xml:space="preserve">
What? Making possible the accumulation of goods (processed or unprocessed resources that communities or individual feel they own and which contribute to their safety) and capitals (exchange values).
Why? To avoid abundance fluctuations of certain resources.
How? By making it possible to build reserves and so avoid the damaging effects of fluctuations, and making it possible to gather savings and limit indebtedness.
</t>
        </r>
      </text>
    </comment>
    <comment ref="D8" authorId="0">
      <text>
        <r>
          <rPr>
            <sz val="9"/>
            <rFont val="Verdana"/>
            <family val="2"/>
          </rPr>
          <t xml:space="preserve">
What? Making sure the exchange values (wages or other rewards) are proportional to the persons’ ability to meet their material needs.
Why? Anyone who contributes to the creation of wealth should receive fair exchange value that allows fulfilling their material, spiritual, and social needs, among others.
How? By adopting wage policies, improving work conditions, offering fringe benefits, and increasing buying power.
</t>
        </r>
      </text>
    </comment>
    <comment ref="B10" authorId="0">
      <text>
        <r>
          <rPr>
            <sz val="9"/>
            <rFont val="Verdana"/>
            <family val="2"/>
          </rPr>
          <t xml:space="preserve">
What? Promoting the production and access to goods and services to the many.
Why? Quality goods and services better meet the needs they are destined to, over the long run.
How? By looking for quality and durability and avoiding wasting resources when meeting material needs.
</t>
        </r>
      </text>
    </comment>
    <comment ref="D11" authorId="0">
      <text>
        <r>
          <rPr>
            <sz val="9"/>
            <rFont val="Verdana"/>
            <family val="2"/>
          </rPr>
          <t xml:space="preserve">
What? Making sure the goods, services or projects address demand as adequately as possible, both qualitatively and quantitatively.
Why? Goods and services should be developed to meet the real needs of the target clientele, rather than by speculation on demand or with a view to creating consumption.
How? By clearly identifying needs. By improving the rate of use of existing goods, infrastructures and/or services. By adopting prudent, critical approaches to projects built on the speculation of demand.
 </t>
        </r>
      </text>
    </comment>
    <comment ref="D12" authorId="0">
      <text>
        <r>
          <rPr>
            <sz val="9"/>
            <rFont val="Verdana"/>
            <family val="2"/>
          </rPr>
          <t xml:space="preserve">
What? Aiming at increased quality and durability of goods and services. 
Why? The longer and more often a product is used to meet a need, the more justifiable are the impacts of its fabrication on resources and the environment.
How? By designing, producing and making accessible quality goods and services, extending the life cycle of products, guaranteeing quality (warranties, return policies, etc.). By banning disposable products, except when required for health care.
</t>
        </r>
      </text>
    </comment>
    <comment ref="B14" authorId="0">
      <text>
        <r>
          <rPr>
            <sz val="9"/>
            <rFont val="Verdana"/>
            <family val="2"/>
          </rPr>
          <t xml:space="preserve">
What? Introducing changes in production and consumption modes in an effort to make them more socially and environmentally viable and responsible.
Why? To avoid wasting, optimize the use of resources, and maximize the positive spinoffs of economic development.
How? By adopting eco-efficient and eco-design approaches based on life cycles. By developing responsible and integral economic approaches. By promoting the development of a social economy. By shortening distances between producers, distributers, and consumers.
</t>
        </r>
      </text>
    </comment>
    <comment ref="D15" authorId="0">
      <text>
        <r>
          <rPr>
            <sz val="9"/>
            <rFont val="Verdana"/>
            <family val="2"/>
          </rPr>
          <t xml:space="preserve">
What? Promoting responsible consumption of goods and services among consumers by encouraging the purchase and use of materials, products, and services that are respectful of people and the environment.
Why? To minimize negative impacts (social, environmental, and economic) tied to the production of the goods and services needed for the project. Better consumption is a responsibility that is shared by consumers and producers alike, each having their own obligations.
How? By giving complete information on products and services, planning recourse and feedback mechanisms for consumers. By adopting ethical information, marketing, and advertising behaviours. By promoting responsible buying habits. By adopting responsible purchasing practices and policies. By analyzing the need to reduce consumption. By encouraging local products and services, or fair-trade products. By using less damaging goods and services. By determining which products should be the object of life-cycle analyses.
</t>
        </r>
      </text>
    </comment>
    <comment ref="D16" authorId="0">
      <text>
        <r>
          <rPr>
            <sz val="9"/>
            <rFont val="Verdana"/>
            <family val="2"/>
          </rPr>
          <t xml:space="preserve">
What? Making sure the value of goods and services reflects the overall costs they incur on society throughout their life cycles, from design, through consumption, to final disposal. 
Why? Those who generate pollution and harm to the environment, and/or negatively affect communities by their actions must cover their part of the costs of prevention, control and mitigating actions.
How? By including environmental and socio-sanitary parameters in cost/benefit analyses. By analyzing the scope of costs generated by externalities in the production of goods and services that are assumed collectively, throughout the life cycles of products. By adopting compensation measures for externalities (carbon offset) and by internalizing those costs.
</t>
        </r>
      </text>
    </comment>
    <comment ref="B18" authorId="0">
      <text>
        <r>
          <rPr>
            <sz val="9"/>
            <rFont val="Verdana"/>
            <family val="2"/>
          </rPr>
          <t xml:space="preserve">
What? Seeing profitability as a means of making projects financially viable.
Why? Financial viability is generally a significant condition of project realization and continuity.
How? By understanding needs and markets, ensuring project financial balance, and limiting financial risks. 
</t>
        </r>
      </text>
    </comment>
    <comment ref="D19" authorId="0">
      <text>
        <r>
          <rPr>
            <sz val="9"/>
            <rFont val="Verdana"/>
            <family val="2"/>
          </rPr>
          <t xml:space="preserve">
What? Ensuring that projects reach of certain level of profitability.
Why? Financial viability often guarantees a project’s realization and continuity.
How? By estimating overall costs, including investment (studies, work, taxes), operations (maintenance, functionality), and project end costs. By analyzing the expected advantages and benefits of the project, analyzing costs and benefits, and estimating the return on investment based on various scenarios. By evaluating the opportunities to avoid costs. By seeing to the effective use of funds.
</t>
        </r>
      </text>
    </comment>
    <comment ref="D28" authorId="0">
      <text>
        <r>
          <rPr>
            <sz val="9"/>
            <rFont val="Verdana"/>
            <family val="2"/>
          </rPr>
          <t xml:space="preserve">
What? Creating a maximum of opportunities to share and use spinoffs for the creation of wealth as close as possible to the region where the resources are exploited.
Why? To improve solidarity and reduce disparities between individuals. 
How? By encouraging job creation and retention. By assessing the expectations and needs of the territory, installing and maintaining commercial and service facilities in the area, limiting the impacts of the project on the competitive market of existing local enterprises, targeting the complementarity of activities, clusters, circuits and businesses. By making positive spinoffs and economic accessibility available to local populations. By targeting strategic locations in regions where projects can contribute to the economic dynamism of the communities. By promoting the upgrade of the labour force in accordance with the technical challenges in play, through various training programs.
</t>
        </r>
      </text>
    </comment>
    <comment ref="D29" authorId="0">
      <text>
        <r>
          <rPr>
            <sz val="9"/>
            <rFont val="Verdana"/>
            <family val="2"/>
          </rPr>
          <t xml:space="preserve">
What? Ensuring fair redistribution of wealth and advantages for the many.
Why? To avoid the impoverishment of some individuals while others get disproportionally rich.
How? By limiting income disparities through various mechanisms: charges, contributions to future investments, taxes and income taxes. By maintaining the balance between the earned rate of return and wages. By redistributing project benefits to citizens, the locality and region according to established and recognized principles. By paying royalties to local populations in cases where consumption markets are distant from the production zones and secondary transformation is not viable on location.
</t>
        </r>
      </text>
    </comment>
    <comment ref="D30" authorId="0">
      <text>
        <r>
          <rPr>
            <sz val="9"/>
            <rFont val="Verdana"/>
            <family val="2"/>
          </rPr>
          <t xml:space="preserve">
What? Keeping the earned rates of return within acceptable limits.
Why? To keep from limiting access to the means of creating wealth.
How? By keeping interest rates slightly higher than inflation rates, facilitating access to microcredit for groups that do not have access to usual credit.
</t>
        </r>
      </text>
    </comment>
    <comment ref="D34" authorId="0">
      <text>
        <r>
          <rPr>
            <sz val="9"/>
            <rFont val="Verdana"/>
            <family val="2"/>
          </rPr>
          <t xml:space="preserve">
What? Maintaining, promoting and sharing the human knowhow and skills acquired through practice.
Why? For the greatest number of people to be capable of fulfilling their material needs as autonomously as possible. To encourage the transfer of knowhow to future generations.
How? By preparing the labour force to fill jobs through adequate training systems. By promoting skill development (volunteering, work training, professional development, etc.). By developing and promoting professional skills, encouraging the dissemination of knowledge, knowhow, experience, and practice. By organizing coaching activities and promoting progressive retirement.
</t>
        </r>
      </text>
    </comment>
    <comment ref="D7" authorId="0">
      <text>
        <r>
          <rPr>
            <sz val="9"/>
            <rFont val="Verdana"/>
            <family val="2"/>
          </rPr>
          <t xml:space="preserve">
What? Making it possible for the many to use goods exclusively or collectively.
Why? Access to goods contributes to quality of life by securing the fulfillment of material needs.
How? By reclaiming collective goods, access to buildings, infrastructures, equipment, etc.
</t>
        </r>
      </text>
    </comment>
    <comment ref="D20" authorId="0">
      <text>
        <r>
          <rPr>
            <sz val="9"/>
            <rFont val="Verdana"/>
            <family val="2"/>
          </rPr>
          <t xml:space="preserve">
What? Using the full potential of resources (materials, persons, time).
Why? Optimized processes use less material and generate less waste, and have costs that are closer to consumer reality. Promoting efficiency limits the misuse of resources.
How? By maximizing the use of resources and upgrading production waste. By saving time, reducing distances or travel times.
</t>
        </r>
      </text>
    </comment>
    <comment ref="D21" authorId="0">
      <text>
        <r>
          <rPr>
            <sz val="9"/>
            <rFont val="Verdana"/>
            <family val="2"/>
          </rPr>
          <t xml:space="preserve">
What? Estimating and limiting financial risks associated with the project.
Why? To avoid negative economic impacts for present and future generations.
How? By stringently analyzing the market and the competitive effects of other activities. By adjusting project costs to the promoter’s financial capacity. By presenting a balanced bottom line, for both public and private funds. By estimating, limiting, and distributing the financial risks. By using the proper financial tools and complying with accounting and financial standards. By ensuring the security of goods and improving the financial resource guaranties.
</t>
        </r>
      </text>
    </comment>
    <comment ref="D24" authorId="0">
      <text>
        <r>
          <rPr>
            <sz val="9"/>
            <rFont val="Verdana"/>
            <family val="2"/>
          </rPr>
          <t xml:space="preserve">
What? Ensuring that product values are in line with the added value created by human activity.
Why? Human activity should be valued relative to the value of the products it is involved in processing.
How? By making sure products and services are offered at a fair price, allowing for improved production conditions and sustainability.
</t>
        </r>
      </text>
    </comment>
    <comment ref="D25" authorId="0">
      <text>
        <r>
          <rPr>
            <sz val="9"/>
            <rFont val="Verdana"/>
            <family val="2"/>
          </rPr>
          <t xml:space="preserve">
What? Ensuring the safe, reliable, and profitable management of values, persons, infrastructures and capital.
Why? People must be protected and supported by an institutional system that allows them to contribute to the fulfillment of their own needs and those of the many.
How? By entrusting values to institutions that are capable of preserving and optimizing them, with a view to making them grow for future generations.
</t>
        </r>
      </text>
    </comment>
    <comment ref="B23" authorId="0">
      <text>
        <r>
          <rPr>
            <sz val="9"/>
            <rFont val="Verdana"/>
            <family val="2"/>
          </rPr>
          <t xml:space="preserve">
What? Human activity looks to improve the value of resources and goods it processes.  
Why? This growing value should turn into added value through economic exchanges.
How? By ensuring that resource processing and ecosystem transformations lead to the creation of wealth.
</t>
        </r>
      </text>
    </comment>
    <comment ref="B27" authorId="0">
      <text>
        <r>
          <rPr>
            <sz val="9"/>
            <rFont val="Verdana"/>
            <family val="2"/>
          </rPr>
          <t xml:space="preserve">
What? Ensuring fair redistribution of the wealth, advantages and amenities to the many.
Why? To improve solidarity and reduce disparities between individuals. Participation of the many in wealth creation increases economic flows and makes it possible for a greater number of people to meet their needs.
How? By optimizing the economic spinoffs of projects while ensuring the implementation of efficient redistribution mechanisms. 
</t>
        </r>
      </text>
    </comment>
    <comment ref="B32" authorId="0">
      <text>
        <r>
          <rPr>
            <sz val="9"/>
            <rFont val="Verdana"/>
            <family val="2"/>
          </rPr>
          <t xml:space="preserve">
What? Work conditions include wages, fringe benefits, climate in the work environment, and skill development opportunities. 
Why? Quality work conditions can lead to accomplishment, engagement and motivation among employees, while enhancing worker retention.
How? By fostering skill acquisition and development and improving the work climate.
</t>
        </r>
      </text>
    </comment>
    <comment ref="D33" authorId="0">
      <text>
        <r>
          <rPr>
            <sz val="9"/>
            <rFont val="Verdana"/>
            <family val="2"/>
          </rPr>
          <t xml:space="preserve">
What? Maintaining and creating quality jobs, providinf a gratifying work environment and good working conditions. 
Why? For employees to enjoy a gratifying work environment, enhance worker retention, and foster employee participation.
How? By offering fringe benefits (hours, days off, insurance, reimbursements, volunteer support, work-family-school reconciliation, retirement plans). By creating an enjoyable, harmonious, respectful work environment. By adopting work climate policies (against harassment, for example).
</t>
        </r>
      </text>
    </comment>
  </commentList>
</comments>
</file>

<file path=xl/comments7.xml><?xml version="1.0" encoding="utf-8"?>
<comments xmlns="http://schemas.openxmlformats.org/spreadsheetml/2006/main">
  <authors>
    <author>clases7 </author>
  </authors>
  <commentList>
    <comment ref="B3" authorId="0">
      <text>
        <r>
          <rPr>
            <b/>
            <sz val="9"/>
            <rFont val="Verdana"/>
            <family val="2"/>
          </rPr>
          <t xml:space="preserve"> 
</t>
        </r>
        <r>
          <rPr>
            <sz val="9"/>
            <rFont val="Verdana"/>
            <family val="2"/>
          </rPr>
          <t xml:space="preserve">What? Ensuring the sound management of projects and associated risks, and encouraging participation of the many.
Why? To clearly show commitment to sustainable development and foster the implementation of a coherent, relevant, and transparent approach.
How? By integrating principles of sound management, commitment, participation, reporting, transparency, consideration for individual and collective interests, and ensuring sound risk management.
</t>
        </r>
        <r>
          <rPr>
            <b/>
            <sz val="9"/>
            <rFont val="Verdana"/>
            <family val="2"/>
          </rPr>
          <t xml:space="preserve">
</t>
        </r>
      </text>
    </comment>
    <comment ref="B5" authorId="0">
      <text>
        <r>
          <rPr>
            <sz val="9"/>
            <rFont val="Verdana"/>
            <family val="2"/>
          </rPr>
          <t xml:space="preserve">
What? Many tools and processes can help organizations with decision making, and project design and implementation.
Why? The use of management and decision-making processes improve the way sustainable development principles are taken into account; they help in achieving organizational sustainable development orientations and objectives.
How? By optimizing and adapting management and decision-making processes to include the stakes and principles associated with sustainable development. 
</t>
        </r>
      </text>
    </comment>
    <comment ref="D6" authorId="0">
      <text>
        <r>
          <rPr>
            <sz val="9"/>
            <rFont val="Verdana"/>
            <family val="2"/>
          </rPr>
          <t xml:space="preserve">
What? Ensuring sound management of sustainable development projects or frameworks via the appropriate tools.
Why? The use of management and decision-making tools and processes can increase the flexibility, monitoring and adaptation of projects or frameworks, while periodically validating that the project is moving in the right direction.
How? By adopting a sustainable development policy, implementing a management system, adapting existing management processes to sustainable development practice, including the stakes of sustainable development in strategic planning. By setting objectives and an action plan, as well as deadlines, and by establishing a reporting process.
</t>
        </r>
      </text>
    </comment>
    <comment ref="D8" authorId="0">
      <text>
        <r>
          <rPr>
            <sz val="9"/>
            <rFont val="Verdana"/>
            <family val="2"/>
          </rPr>
          <t xml:space="preserve">
What? Implementing a continuous improvement strategy.
Why? A continuous improvement process allows for flexible and evolving management, giving the organization or project the means to adapt to changing contexts. This way of doing things helps to better understand the processes and take charge of sustainable development objectives.
How? By improving the action modes and management tools. By taking corrective actions throughout the project. By making the most of feedback and lessons learned to further develop practices.
</t>
        </r>
      </text>
    </comment>
    <comment ref="B10" authorId="0">
      <text>
        <r>
          <rPr>
            <sz val="9"/>
            <rFont val="Verdana"/>
            <family val="2"/>
          </rPr>
          <t xml:space="preserve">
What? Recognizing and encouraging the participation of everyone in the decision-making process and associating citizens with the projects that concern them.
Why? Based on the efficiency of decisions made by individuals, the participation and commitment of citizens and the groups that represent them are needed in the definition of a joint vision of development.
How? By mobilizing the various participation tools to inform, consult and find agreement. By ensuring quality participation through clear regulations, transparency, and flexibility of the process, representativeness, and the use of new technologies. By following up on participation and decisions to enhance process transparency.
</t>
        </r>
      </text>
    </comment>
    <comment ref="D11" authorId="0">
      <text>
        <r>
          <rPr>
            <sz val="9"/>
            <rFont val="Verdana"/>
            <family val="2"/>
          </rPr>
          <t xml:space="preserve">
What?  Encouraging the creation of partnerships throughout the project. 
Why? Because every partner has something to gain: one’s shortcomings may be compensated by another’s strengths, and the project can benefit from stronger support through difficult times. The search for partners forces the promoters to specify objectives and explain their relevance, which generally leads to avenues of improvement and helps to avoid costly errors.
How? By identifying potential partners, evaluating their complementarity of skills and strengths, and proposing durable, win-win partnerships. 
</t>
        </r>
      </text>
    </comment>
    <comment ref="D15" authorId="0">
      <text>
        <r>
          <rPr>
            <sz val="9"/>
            <rFont val="Verdana"/>
            <family val="2"/>
          </rPr>
          <t xml:space="preserve">
What? Using relevant communication mechanisms to optimize exchanges with stakeholders and disseminate project-, action- and decision-related information.
Why? Access to quality information (relevant, understandable, and complete) improves cooperation between individuals and groups, enhances the sharing of information and knowledge, and helps to make decisions that are better suited to the needs and context.
How? By adapting existing communication mechanisms and creating new hosting and joint action mechanisms. By planning expression and conflict solving methods. By optimizing the potential of information and communication technologies. By disseminating contact information to people who want to ask questions or make comments. By respecting individual rights of privacy.
</t>
        </r>
      </text>
    </comment>
    <comment ref="D16" authorId="0">
      <text>
        <r>
          <rPr>
            <sz val="9"/>
            <rFont val="Verdana"/>
            <family val="2"/>
          </rPr>
          <t xml:space="preserve">
What? Promoting democracy and encouraging all persons concerned to participate in decisions.
Why? Among all political systems in history, democracy seems to be the one that best preserves the dynamic balance and political stability needed for long-term human development.
How? By encouraging, preparing and supporting people in their active citizenship process. By informing citizens about their rights and responsibilities. By increasing the capability of individuals and groups to act and partake by promoting the emergence of citizen projects.
</t>
        </r>
      </text>
    </comment>
    <comment ref="B18" authorId="0">
      <text>
        <r>
          <rPr>
            <sz val="9"/>
            <rFont val="Verdana"/>
            <family val="2"/>
          </rPr>
          <t xml:space="preserve">
What? Project or framework monitoring and evaluation are used to make sure the organization is still progressing in the desired direction, according to the objectives and targets that were initially set.
Why? To transparently assess the approach and actions and promote the innovative elements of a project or framework. 
How? By implementing continuous follow-up and evaluation mechanisms through frequent and transparent reporting.
</t>
        </r>
      </text>
    </comment>
    <comment ref="D19" authorId="0">
      <text>
        <r>
          <rPr>
            <sz val="9"/>
            <rFont val="Verdana"/>
            <family val="2"/>
          </rPr>
          <t xml:space="preserve">
What? Implementing mechanisms to continuously monitor the progress of projects, actions and approaches. 
Why? To identify successes and barriers, determine whether targets have been reached or not, and identify the actions that did not work out and why.
How? By developing follow-up plans at various project steps. By setting out objectives and relevant indicators, and a management dashboard. By periodically measuring the indicators, improvements and malfunctions. By seeing to the participation of stakeholders in the evaluation and improvement process.
</t>
        </r>
      </text>
    </comment>
    <comment ref="D20" authorId="0">
      <text>
        <r>
          <rPr>
            <sz val="9"/>
            <rFont val="Verdana"/>
            <family val="2"/>
          </rPr>
          <t xml:space="preserve">
What? Communicating project results with transparency.
Why? To react quickly in case of dysfunction and implement corrective actions or improvements, to address transparency.
How? By previously determining the reporting mechanisms. By producing appropriate reports (sustainable development, social responsibility, yearly, etc.) and disseminating them to interested parties. By providing information about health, safety and environmental issues. By honestly evaluating the efficiency of actions. By assessing the relevance of obtaining certification.
</t>
        </r>
      </text>
    </comment>
    <comment ref="B22" authorId="0">
      <text>
        <r>
          <rPr>
            <sz val="9"/>
            <rFont val="Verdana"/>
            <family val="2"/>
          </rPr>
          <t xml:space="preserve">
What? Organizations should pay special attention to projects and activities in their host communities.
Why? Proper integration and coherence of actions are the assurance of project acceptance and sustainability.
How? By respecting community characteristics (needs, stakes) and promoting social acceptance. By complying with the local and national regulatory framework and designing adapted and adaptable projects.
</t>
        </r>
      </text>
    </comment>
    <comment ref="D23" authorId="0">
      <text>
        <r>
          <rPr>
            <sz val="9"/>
            <rFont val="Verdana"/>
            <family val="2"/>
          </rPr>
          <t xml:space="preserve">
What? Taking into account the legal, regulatory, and litigation context in project design and realization.
Why? Regulatory conformance is often a sine qua non condition of project success.
How? By studying the legal context in the host area. By aiming for regulatory compliance and beyond. By considering the potential evolution of the legal context.
</t>
        </r>
      </text>
    </comment>
    <comment ref="D26" authorId="0">
      <text>
        <r>
          <rPr>
            <sz val="9"/>
            <rFont val="Verdana"/>
            <family val="2"/>
          </rPr>
          <t xml:space="preserve">
What? Ensuring project realism and feasibility, and implementing actions that ensure project adaptability.
Why? To ensure project viability and acceptance and allow the project to evolve in space and time, in line with needs and context changes.
How? By considering the existing state of the art, standards, and prescriptions, and potential barriers. By ensuring access to the resources and expertise needed for project success. By adopting a flexible, reversible approach and modulating the project. By planning for alternative solutions in line with probable evolutions. By considering future projects in the initial setup (modernization, associated facilities, extensions, redimensioning, and reinforcement of capacities).
</t>
        </r>
      </text>
    </comment>
    <comment ref="D27" authorId="0">
      <text>
        <r>
          <rPr>
            <sz val="9"/>
            <rFont val="Verdana"/>
            <family val="2"/>
          </rPr>
          <t xml:space="preserve">
What? Making sure the project is acceptable by the host community.
Why? Social acceptance is tied to the perception of project validity and equity, that it appears legitimate to stakeholders. Project acceptability ensures greater political and social sustainability.
How? By planning upstream joint action mechanisms and anticipating par-for-the-course conflicts and blocking points. By accounting for stakeholder strategies and expectations, and resident fears and concerns. By encouraging project ownership and adherence by the population. By planning a continuous communication and information strategy. By optimizing project spinoffs at the local level.
</t>
        </r>
      </text>
    </comment>
    <comment ref="B29" authorId="0">
      <text>
        <r>
          <rPr>
            <sz val="9"/>
            <rFont val="Verdana"/>
            <family val="2"/>
          </rPr>
          <t xml:space="preserve">
What? According action and decisional power to the people and groups most concerned by a given issue. 
Why? To find the most appropriate solutions, closest to problem location, and with the persons and groups that are directly affected.
How? By articulating decisional levels in compliance with subsidiarity principles, finding mutual means of action, and encouraging stakeholder responsibility.
</t>
        </r>
      </text>
    </comment>
    <comment ref="D30" authorId="0">
      <text>
        <r>
          <rPr>
            <sz val="9"/>
            <rFont val="Verdana"/>
            <family val="2"/>
          </rPr>
          <t xml:space="preserve">
What? According decisional power to those who are closest to the repercussions, bringing them as close as possible to the citizens and local communities.
Why? To ensure greater participation in decisions and find the solutions most appropriate to local reality.
How? By adequately distributing decisional centres and delegating power and responsibilities to appropriate authorities. By better structuring the spatial and economic scales. By fostering engagement, collaboration and cooperation of supra-regional partners. 
</t>
        </r>
      </text>
    </comment>
    <comment ref="D31" authorId="0">
      <text>
        <r>
          <rPr>
            <sz val="9"/>
            <rFont val="Verdana"/>
            <family val="2"/>
          </rPr>
          <t xml:space="preserve">
What? Entrusting stakeholders with the responsibilities for which they are accountable.
Why? To make sure every person, organization and group is aware of their responsibilities of action in line with sustainable development.
How? By clearly defining and disseminating roles and responsibilities to stakeholders and making their commitment formal. By ensuring fair distribution of responsibilities among stakeholders based on each one’s capacities and ensuring they have the means to assume them. By promoting management based on autonomy and transparency. By encouraging exemplary and accountable conduct, and respecting professional ethics.
</t>
        </r>
      </text>
    </comment>
    <comment ref="B33" authorId="0">
      <text>
        <r>
          <rPr>
            <sz val="9"/>
            <rFont val="Verdana"/>
            <family val="2"/>
          </rPr>
          <t xml:space="preserve">
What? A risk is the quantified evaluation of the critical character of an undesirable event. It is measured by combining its probability with its seriousness of damage.
Why? Sound risk management mitigates the probabilities and harmful repercussions of human activity and natural hazards
How? By identifying predictable risks, applying risk management prevention, precaution and equity principles. 
</t>
        </r>
      </text>
    </comment>
    <comment ref="D34" authorId="0">
      <text>
        <r>
          <rPr>
            <sz val="9"/>
            <rFont val="Verdana"/>
            <family val="2"/>
          </rPr>
          <t xml:space="preserve">
What? Prioritizing a preventive rather than curative approach: in the presence of a known risk, preventive, mitigating, and corrective actions are called for, at the source if possible.
Why? To act upstream and instil measures that can limit or mitigate the potential negative impacts of a project on the social, economic and ecological levels.
How? By accounting for the economic, social, and environmental risks. By evaluating the nature and level or risk, along with the individuals and groups affected. By implementing mitigating actions to limit and control risk-bearing activities. By developing risk evolution tracking programs.
</t>
        </r>
      </text>
    </comment>
    <comment ref="D35" authorId="0">
      <text>
        <r>
          <rPr>
            <sz val="9"/>
            <rFont val="Verdana"/>
            <family val="2"/>
          </rPr>
          <t xml:space="preserve">
What? Adopting a precautionary approach to risks likely to cause serious or irreversible damage.
Why? The lack of full scientific certainty should not be an excuse for delaying the adoption of effective measures to prevent environmental degradation.
How? By considering the possible emergence of new risks and potential damage. By assessing the relevance of developed or implemented precautionary measures and defining potential conducts in the face of uncertainty relative to anticipated risks. By assessing the possibilities of reversing actions in the case of serious damage, and identifying accountability for potential damage.
</t>
        </r>
      </text>
    </comment>
    <comment ref="D36" authorId="0">
      <text>
        <r>
          <rPr>
            <sz val="9"/>
            <rFont val="Verdana"/>
            <family val="2"/>
          </rPr>
          <t xml:space="preserve">
What? Reducing inequalities in terms of risks by prioritizing exposed populations. 
Why? To ensure environmental, economic, and social risks associated with project activity are equally distributed between groups and/or populations.
How? By characterizing the factors of risk for the groups affected. By determining who are the vulnerable groups to a known risk. By informing and raising awareness among stakeholders. By assessing the relevance of taking action on certain risk factors or ongoing activities. By creating emergency plans and crisis management processes. By improving the capacity for collectively taking charge of a risk through crisis management training for residents and leaders.
</t>
        </r>
      </text>
    </comment>
    <comment ref="D7" authorId="0">
      <text>
        <r>
          <rPr>
            <sz val="9"/>
            <rFont val="Verdana"/>
            <family val="2"/>
          </rPr>
          <t xml:space="preserve">
What? Facilitating and improving decision-making processes within the framework of sustainable development.
Why? To make better-adapted decisions and integrate all the dimensions of sustainable development.
How? By using multi-criteria decision-making tools, using a transversal, transdisciplinary approach to decision making. By shedding light on the choices made by all decision-makers prior to making decisions. By being transparent as regards the choices that have to be made and the elements on which those choices rely.
</t>
        </r>
      </text>
    </comment>
    <comment ref="D14" authorId="0">
      <text>
        <r>
          <rPr>
            <sz val="9"/>
            <rFont val="Verdana"/>
            <family val="2"/>
          </rPr>
          <t xml:space="preserve">
What? Encouraging the participation and involvement of stakeholders and interested parties in the design and implementation of the project.
Why? To improve the decision-making process (to make better and more acceptable choices), to further develop the representations of all parties through mutual learning. 
How? By identifying influential stakeholders and involving them in the technical and decisional proceedings. By proposing joint actions, fostering discussions and expression, and creating a continuous listening process. By making available credible, transparent information and providing stakeholders with the means to find expertise. By taking into account all views, optimizing exchanges and the sharing of the vision, opinions and viewpoints.
</t>
        </r>
      </text>
    </comment>
    <comment ref="D13" authorId="0">
      <text>
        <r>
          <rPr>
            <sz val="9"/>
            <rFont val="Verdana"/>
            <family val="2"/>
          </rPr>
          <t xml:space="preserve">
What? Creating and sharing a common vision with a view to sustainable development.
Why? To clearly state common positions, interests and expectations, and to create a joint understanding of the objectives.
How? By sustaining the dialog among stakeholders. By introducing long-term vision into the reflection process and conducting workshops on the future of the project. By validating the diagnoses with all stakeholders, identifying common needs and mobilizing projects. By debating about potential projects from a shared and agreed-upon overall reference plan.
</t>
        </r>
      </text>
    </comment>
    <comment ref="D12" authorId="0">
      <text>
        <r>
          <rPr>
            <sz val="9"/>
            <rFont val="Verdana"/>
            <family val="2"/>
          </rPr>
          <t xml:space="preserve">
What? The first step of sustainable development involves accepting to do things differently, committing to the implementation of concrete actions. This commitment should come from most of the stakeholders (any individual or group which influences or is influenced by the project or organization).
Why? Strong, concrete commitment from stakeholders makes it easier to mobilize them throughout the project; the strong desire to see the project through to its ends is the promise of greater sustainability.
How? By publicly announcing the commitment of decision-makers, leaders, and stakeholders. By implementing actions that mobilize individuals and groups, and engages them. By committing project leaders to bring positive change. By sharing the concerns associated with sustainable development with partners. By ensuring the political, technical and financial coordination of the project, and guaranteeing strong, long-term political support.
</t>
        </r>
      </text>
    </comment>
    <comment ref="D25" authorId="0">
      <text>
        <r>
          <rPr>
            <sz val="9"/>
            <rFont val="Verdana"/>
            <family val="2"/>
          </rPr>
          <t xml:space="preserve">
What? Acting in global, inter-sectorial fashion, at once taking into account the economic, social, and environmental dimensions at both the local and global levels.
Why? Projects often have double scopes (local and global); they fit within an institutional framework at several levels and affect the environment, economy, culture, etc.
How? By partaking in various joint action development mechanisms (local, regional, national). By ensuring project coherence with local planning documents and territorial vision. By verifying the capacity of existing infrastructures and equipment, calibrating project objectives with local reality, proposing proportionate measures, and ensuring feasibility. By improving the cooperation and promotion of regional strengths.
</t>
        </r>
      </text>
    </comment>
    <comment ref="D24" authorId="0">
      <text>
        <r>
          <rPr>
            <sz val="9"/>
            <rFont val="Verdana"/>
            <family val="2"/>
          </rPr>
          <t xml:space="preserve">
What? Knowing the characteristics and interests of social groups and designing the project around their development stakes.
Why? Every community has development stakes tied to their context and the integration of those stakes in project design adds to its pertinence and viability.
How? By proposing exchanges with the community and being open to resident views. By considering the needs and expectations of the local population and including them in project design. By making sure the project enriches the community, through territorial development, economic vitality, and job creation. By investing in local development (social involvement, donations, volunteering).
</t>
        </r>
      </text>
    </comment>
  </commentList>
</comments>
</file>

<file path=xl/comments8.xml><?xml version="1.0" encoding="utf-8"?>
<comments xmlns="http://schemas.openxmlformats.org/spreadsheetml/2006/main">
  <authors>
    <author>R?gis St-Gelais</author>
  </authors>
  <commentList>
    <comment ref="C2" authorId="0">
      <text>
        <r>
          <rPr>
            <sz val="10"/>
            <rFont val="Tahoma"/>
            <family val="2"/>
          </rPr>
          <t xml:space="preserve">Inscrire le nom du projet dans la feuille "Projet"
</t>
        </r>
      </text>
    </comment>
    <comment ref="C9" authorId="0">
      <text>
        <r>
          <rPr>
            <sz val="10"/>
            <rFont val="Tahoma"/>
            <family val="2"/>
          </rPr>
          <t>Inscrire la date d'évaluation dans la feuille "Projet"</t>
        </r>
      </text>
    </comment>
    <comment ref="D9" authorId="0">
      <text>
        <r>
          <rPr>
            <sz val="10"/>
            <rFont val="Tahoma"/>
            <family val="2"/>
          </rPr>
          <t>Inscrire la date d'évaluation dans la feuille "Projet"</t>
        </r>
      </text>
    </comment>
    <comment ref="E9" authorId="0">
      <text>
        <r>
          <rPr>
            <sz val="10"/>
            <rFont val="Tahoma"/>
            <family val="2"/>
          </rPr>
          <t>Inscrire la date d'évaluation dans la feuille "Projet"</t>
        </r>
      </text>
    </comment>
    <comment ref="F9" authorId="0">
      <text>
        <r>
          <rPr>
            <sz val="10"/>
            <rFont val="Tahoma"/>
            <family val="2"/>
          </rPr>
          <t>Inscrire la date d'évaluation dans la feuille "Projet"</t>
        </r>
      </text>
    </comment>
    <comment ref="G9" authorId="0">
      <text>
        <r>
          <rPr>
            <sz val="10"/>
            <rFont val="Tahoma"/>
            <family val="2"/>
          </rPr>
          <t>Inscrire la date d'évaluation dans la feuille "Projet"</t>
        </r>
      </text>
    </comment>
    <comment ref="J2" authorId="0">
      <text>
        <r>
          <rPr>
            <sz val="10"/>
            <rFont val="Tahoma"/>
            <family val="2"/>
          </rPr>
          <t xml:space="preserve">Inscrire le nom du projet dans la feuille "Projet"
</t>
        </r>
      </text>
    </comment>
    <comment ref="J9" authorId="0">
      <text>
        <r>
          <rPr>
            <sz val="10"/>
            <rFont val="Tahoma"/>
            <family val="2"/>
          </rPr>
          <t>Inscrire la date d'évaluation dans la feuille "Projet"</t>
        </r>
      </text>
    </comment>
    <comment ref="K9" authorId="0">
      <text>
        <r>
          <rPr>
            <sz val="10"/>
            <rFont val="Tahoma"/>
            <family val="2"/>
          </rPr>
          <t>Inscrire la date d'évaluation dans la feuille "Projet"</t>
        </r>
      </text>
    </comment>
    <comment ref="L9" authorId="0">
      <text>
        <r>
          <rPr>
            <sz val="10"/>
            <rFont val="Tahoma"/>
            <family val="2"/>
          </rPr>
          <t>Inscrire la date d'évaluation dans la feuille "Projet"</t>
        </r>
      </text>
    </comment>
    <comment ref="M9" authorId="0">
      <text>
        <r>
          <rPr>
            <sz val="10"/>
            <rFont val="Tahoma"/>
            <family val="2"/>
          </rPr>
          <t>Inscrire la date d'évaluation dans la feuille "Projet"</t>
        </r>
      </text>
    </comment>
    <comment ref="N9" authorId="0">
      <text>
        <r>
          <rPr>
            <sz val="10"/>
            <rFont val="Tahoma"/>
            <family val="2"/>
          </rPr>
          <t>Inscrire la date d'évaluation dans la feuille "Projet"</t>
        </r>
      </text>
    </comment>
    <comment ref="Q2" authorId="0">
      <text>
        <r>
          <rPr>
            <sz val="10"/>
            <rFont val="Tahoma"/>
            <family val="2"/>
          </rPr>
          <t xml:space="preserve">Inscrire le nom du projet dans la feuille "Projet"
</t>
        </r>
      </text>
    </comment>
    <comment ref="Q11" authorId="0">
      <text>
        <r>
          <rPr>
            <sz val="10"/>
            <rFont val="Tahoma"/>
            <family val="2"/>
          </rPr>
          <t>Inscrire la date d'évaluation dans la feuille "Projet"</t>
        </r>
      </text>
    </comment>
    <comment ref="R11" authorId="0">
      <text>
        <r>
          <rPr>
            <sz val="10"/>
            <rFont val="Tahoma"/>
            <family val="2"/>
          </rPr>
          <t>Inscrire la date d'évaluation dans la feuille "Projet"</t>
        </r>
      </text>
    </comment>
    <comment ref="S11" authorId="0">
      <text>
        <r>
          <rPr>
            <sz val="10"/>
            <rFont val="Tahoma"/>
            <family val="2"/>
          </rPr>
          <t>Inscrire la date d'évaluation dans la feuille "Projet"</t>
        </r>
      </text>
    </comment>
    <comment ref="T11" authorId="0">
      <text>
        <r>
          <rPr>
            <sz val="10"/>
            <rFont val="Tahoma"/>
            <family val="2"/>
          </rPr>
          <t>Inscrire la date d'évaluation dans la feuille "Projet"</t>
        </r>
      </text>
    </comment>
    <comment ref="U11" authorId="0">
      <text>
        <r>
          <rPr>
            <sz val="10"/>
            <rFont val="Tahoma"/>
            <family val="2"/>
          </rPr>
          <t>Inscrire la date d'évaluation dans la feuille "Projet"</t>
        </r>
      </text>
    </comment>
    <comment ref="X2" authorId="0">
      <text>
        <r>
          <rPr>
            <sz val="10"/>
            <rFont val="Tahoma"/>
            <family val="2"/>
          </rPr>
          <t xml:space="preserve">Inscrire le nom du projet dans la feuille "Projet"
</t>
        </r>
      </text>
    </comment>
    <comment ref="X11" authorId="0">
      <text>
        <r>
          <rPr>
            <sz val="10"/>
            <rFont val="Tahoma"/>
            <family val="2"/>
          </rPr>
          <t>Inscrire la date d'évaluation dans la feuille "Projet"</t>
        </r>
      </text>
    </comment>
    <comment ref="Y11" authorId="0">
      <text>
        <r>
          <rPr>
            <sz val="10"/>
            <rFont val="Tahoma"/>
            <family val="2"/>
          </rPr>
          <t>Inscrire la date d'évaluation dans la feuille "Projet"</t>
        </r>
      </text>
    </comment>
    <comment ref="Z11" authorId="0">
      <text>
        <r>
          <rPr>
            <sz val="10"/>
            <rFont val="Tahoma"/>
            <family val="2"/>
          </rPr>
          <t>Inscrire la date d'évaluation dans la feuille "Projet"</t>
        </r>
      </text>
    </comment>
    <comment ref="AA11" authorId="0">
      <text>
        <r>
          <rPr>
            <sz val="10"/>
            <rFont val="Tahoma"/>
            <family val="2"/>
          </rPr>
          <t>Inscrire la date d'évaluation dans la feuille "Projet"</t>
        </r>
      </text>
    </comment>
    <comment ref="AB11" authorId="0">
      <text>
        <r>
          <rPr>
            <sz val="10"/>
            <rFont val="Tahoma"/>
            <family val="2"/>
          </rPr>
          <t>Inscrire la date d'évaluation dans la feuille "Projet"</t>
        </r>
      </text>
    </comment>
    <comment ref="AE2" authorId="0">
      <text>
        <r>
          <rPr>
            <sz val="10"/>
            <rFont val="Tahoma"/>
            <family val="2"/>
          </rPr>
          <t xml:space="preserve">Inscrire le nom du projet dans la feuille "Projet"
</t>
        </r>
      </text>
    </comment>
    <comment ref="AE11" authorId="0">
      <text>
        <r>
          <rPr>
            <sz val="10"/>
            <rFont val="Tahoma"/>
            <family val="2"/>
          </rPr>
          <t>Inscrire la date d'évaluation dans la feuille "Projet"</t>
        </r>
      </text>
    </comment>
    <comment ref="AF11" authorId="0">
      <text>
        <r>
          <rPr>
            <sz val="10"/>
            <rFont val="Tahoma"/>
            <family val="2"/>
          </rPr>
          <t>Inscrire la date d'évaluation dans la feuille "Projet"</t>
        </r>
      </text>
    </comment>
    <comment ref="AG11" authorId="0">
      <text>
        <r>
          <rPr>
            <sz val="10"/>
            <rFont val="Tahoma"/>
            <family val="2"/>
          </rPr>
          <t>Inscrire la date d'évaluation dans la feuille "Projet"</t>
        </r>
      </text>
    </comment>
    <comment ref="AH11" authorId="0">
      <text>
        <r>
          <rPr>
            <sz val="10"/>
            <rFont val="Tahoma"/>
            <family val="2"/>
          </rPr>
          <t>Inscrire la date d'évaluation dans la feuille "Projet"</t>
        </r>
      </text>
    </comment>
    <comment ref="AI11" authorId="0">
      <text>
        <r>
          <rPr>
            <sz val="10"/>
            <rFont val="Tahoma"/>
            <family val="2"/>
          </rPr>
          <t>Inscrire la date d'évaluation dans la feuille "Projet"</t>
        </r>
      </text>
    </comment>
    <comment ref="AL2" authorId="0">
      <text>
        <r>
          <rPr>
            <sz val="10"/>
            <rFont val="Tahoma"/>
            <family val="2"/>
          </rPr>
          <t xml:space="preserve">Inscrire le nom du projet dans la feuille "Projet"
</t>
        </r>
      </text>
    </comment>
    <comment ref="AL10" authorId="0">
      <text>
        <r>
          <rPr>
            <sz val="10"/>
            <rFont val="Tahoma"/>
            <family val="2"/>
          </rPr>
          <t>Inscrire la date d'évaluation dans la feuille "Projet"</t>
        </r>
      </text>
    </comment>
    <comment ref="AM10" authorId="0">
      <text>
        <r>
          <rPr>
            <sz val="10"/>
            <rFont val="Tahoma"/>
            <family val="2"/>
          </rPr>
          <t>Inscrire la date d'évaluation dans la feuille "Projet"</t>
        </r>
      </text>
    </comment>
    <comment ref="AN10" authorId="0">
      <text>
        <r>
          <rPr>
            <sz val="10"/>
            <rFont val="Tahoma"/>
            <family val="2"/>
          </rPr>
          <t>Inscrire la date d'évaluation dans la feuille "Projet"</t>
        </r>
      </text>
    </comment>
    <comment ref="AO10" authorId="0">
      <text>
        <r>
          <rPr>
            <sz val="10"/>
            <rFont val="Tahoma"/>
            <family val="2"/>
          </rPr>
          <t>Inscrire la date d'évaluation dans la feuille "Projet"</t>
        </r>
      </text>
    </comment>
    <comment ref="AP10" authorId="0">
      <text>
        <r>
          <rPr>
            <sz val="10"/>
            <rFont val="Tahoma"/>
            <family val="2"/>
          </rPr>
          <t>Inscrire la date d'évaluation dans la feuille "Projet"</t>
        </r>
      </text>
    </comment>
  </commentList>
</comments>
</file>

<file path=xl/sharedStrings.xml><?xml version="1.0" encoding="utf-8"?>
<sst xmlns="http://schemas.openxmlformats.org/spreadsheetml/2006/main" count="435" uniqueCount="228">
  <si>
    <t>SOCIAL</t>
  </si>
  <si>
    <t>Date</t>
  </si>
  <si>
    <t xml:space="preserve">
  </t>
  </si>
  <si>
    <t>Note 1</t>
  </si>
  <si>
    <t>Note 2</t>
  </si>
  <si>
    <t>Note 3</t>
  </si>
  <si>
    <t>Note 4</t>
  </si>
  <si>
    <t>Note 5</t>
  </si>
  <si>
    <t>Date:</t>
  </si>
  <si>
    <t>NOTE 1</t>
  </si>
  <si>
    <t>NOTE 2</t>
  </si>
  <si>
    <t>NOTE 3</t>
  </si>
  <si>
    <t>NOTE 4</t>
  </si>
  <si>
    <t>NOTE 5</t>
  </si>
  <si>
    <t>DIMENSION</t>
  </si>
  <si>
    <t>Dimension :</t>
  </si>
  <si>
    <t>1.1</t>
  </si>
  <si>
    <t>1.2</t>
  </si>
  <si>
    <t>1.3</t>
  </si>
  <si>
    <t>2.1</t>
  </si>
  <si>
    <t>2.6</t>
  </si>
  <si>
    <t>2.2</t>
  </si>
  <si>
    <t>2.3</t>
  </si>
  <si>
    <t>2.4</t>
  </si>
  <si>
    <t>2.5</t>
  </si>
  <si>
    <t>3.1</t>
  </si>
  <si>
    <t>3.2</t>
  </si>
  <si>
    <t>3.3</t>
  </si>
  <si>
    <t>4.1</t>
  </si>
  <si>
    <t>4.2</t>
  </si>
  <si>
    <t>4.3</t>
  </si>
  <si>
    <t>5.1</t>
  </si>
  <si>
    <t>5.2</t>
  </si>
  <si>
    <t>1.4</t>
  </si>
  <si>
    <t>3.4</t>
  </si>
  <si>
    <t>5.3</t>
  </si>
  <si>
    <t>5.4</t>
  </si>
  <si>
    <t>5.5</t>
  </si>
  <si>
    <t>6.1</t>
  </si>
  <si>
    <t>6.2</t>
  </si>
  <si>
    <t>6.3</t>
  </si>
  <si>
    <t>7.1</t>
  </si>
  <si>
    <t>7.2</t>
  </si>
  <si>
    <t>7.3</t>
  </si>
  <si>
    <t>Culture</t>
  </si>
  <si>
    <t>4.4</t>
  </si>
  <si>
    <t>4.5</t>
  </si>
  <si>
    <t>7.4</t>
  </si>
  <si>
    <t>Totaux thème 5 :</t>
  </si>
  <si>
    <t>Sustainable development analysis</t>
  </si>
  <si>
    <t>Project:</t>
  </si>
  <si>
    <t>Promoter:</t>
  </si>
  <si>
    <t>Weighting by:</t>
  </si>
  <si>
    <t>Evaluation 1 by:</t>
  </si>
  <si>
    <t>Evaluation 2 by:</t>
  </si>
  <si>
    <t>Evaluation 3 by:</t>
  </si>
  <si>
    <t>Evaluation 4 by:</t>
  </si>
  <si>
    <t>Evaluation 5 by:</t>
  </si>
  <si>
    <t>Ethical dimension : Addressing the need for equity, justice, solidarity, and coherence</t>
  </si>
  <si>
    <t xml:space="preserve">
Themes
        Objectives</t>
  </si>
  <si>
    <t>Weight</t>
  </si>
  <si>
    <t>Eval 1 (%)</t>
  </si>
  <si>
    <t>Eval 2 (%)</t>
  </si>
  <si>
    <t>Eval 3 (%)</t>
  </si>
  <si>
    <t>Eval 4 (%)</t>
  </si>
  <si>
    <t>Eval 5 (%)</t>
  </si>
  <si>
    <t>Actual and projected measures</t>
  </si>
  <si>
    <t>Priority (React, act, confort, maintain or long term)</t>
  </si>
  <si>
    <t>Themes
         Objectives</t>
  </si>
  <si>
    <t>ETHICAL</t>
  </si>
  <si>
    <t>ECOLOGICAL</t>
  </si>
  <si>
    <t>ECONOMICAL</t>
  </si>
  <si>
    <t>GOVERNANCE</t>
  </si>
  <si>
    <t>THEME</t>
  </si>
  <si>
    <t>PRIORITY STAKES</t>
  </si>
  <si>
    <t>Dimensions et Themes</t>
  </si>
  <si>
    <t>Mean weighting</t>
  </si>
  <si>
    <t>Total theme 1 :</t>
  </si>
  <si>
    <t>Total theme 2 :</t>
  </si>
  <si>
    <t>Total theme 3 :</t>
  </si>
  <si>
    <t>Total theme 4 :</t>
  </si>
  <si>
    <t>Total theme 5 :</t>
  </si>
  <si>
    <t>Total themee 2 :</t>
  </si>
  <si>
    <t>Total theme 6 :</t>
  </si>
  <si>
    <t>Total theme 7 :</t>
  </si>
  <si>
    <t>Total governance dimension :</t>
  </si>
  <si>
    <t>Total economical dimension :</t>
  </si>
  <si>
    <t>Total social dimension :</t>
  </si>
  <si>
    <t>Total ecological dimension :</t>
  </si>
  <si>
    <t>Total ethical dimension :</t>
  </si>
  <si>
    <t>Implementing actions targeting the neediest within an organization</t>
  </si>
  <si>
    <t>Implementing actions targeting the neediest within a community</t>
  </si>
  <si>
    <t>Implementing actions aiming to reduce inequalities outside a community</t>
  </si>
  <si>
    <t>Solidarity</t>
  </si>
  <si>
    <t>Encouraging individual autonomy</t>
  </si>
  <si>
    <t>Respecting human rights</t>
  </si>
  <si>
    <t xml:space="preserve">Making sure benefits are impartially distributed </t>
  </si>
  <si>
    <t>Considering and recognizing the contribution of minorities</t>
  </si>
  <si>
    <t>Aiming for equity</t>
  </si>
  <si>
    <t>Improving accessibility</t>
  </si>
  <si>
    <t>Setting ecosystem restoration objectives</t>
  </si>
  <si>
    <t>Planning for the rehabilitation of sites in the design stages of projects</t>
  </si>
  <si>
    <t>Compensating communities suffering negative impacts</t>
  </si>
  <si>
    <t>Restoration and compensation</t>
  </si>
  <si>
    <t>Originality and innovation</t>
  </si>
  <si>
    <t>Diversifying options</t>
  </si>
  <si>
    <t>Fostering the potential for innovation</t>
  </si>
  <si>
    <t>Fostering research and development</t>
  </si>
  <si>
    <t>Common values</t>
  </si>
  <si>
    <t>Fostering the emergence and sharing of common values</t>
  </si>
  <si>
    <t xml:space="preserve">Ensuring coherence between organizational actions and values </t>
  </si>
  <si>
    <t>Ecological dimension : Addressing the need for quality environments and long-term availability of resources</t>
  </si>
  <si>
    <t>Prioritizing renewable resources</t>
  </si>
  <si>
    <t>Qualifying the importance of maintaining life</t>
  </si>
  <si>
    <t>Planning for judicious use of renewable resources</t>
  </si>
  <si>
    <t>Assessing the potential for alternative resources</t>
  </si>
  <si>
    <t>Reusing and recycling</t>
  </si>
  <si>
    <t>Use of energy</t>
  </si>
  <si>
    <t>Planning for judicious energy use</t>
  </si>
  <si>
    <t>Prioritizing energy vectors with the least impact</t>
  </si>
  <si>
    <t xml:space="preserve">Outputs from human activity </t>
  </si>
  <si>
    <t>Developing our understanding of the withstand capacity of ecosystems</t>
  </si>
  <si>
    <t>Minimizing outputs</t>
  </si>
  <si>
    <t>Minimizing impacts</t>
  </si>
  <si>
    <t>Measuring the impacts of outputs on environments</t>
  </si>
  <si>
    <t>Ensuring sound management of hazardous waste</t>
  </si>
  <si>
    <t>Biodiversity</t>
  </si>
  <si>
    <t>Developing knowledge of  biodiversity</t>
  </si>
  <si>
    <t>Protecting rarefied and endangered species</t>
  </si>
  <si>
    <t>Promoting species with symbolic value</t>
  </si>
  <si>
    <t>Use of lands</t>
  </si>
  <si>
    <t xml:space="preserve">Use of non-renewable resources </t>
  </si>
  <si>
    <t>Use of renewable resources</t>
  </si>
  <si>
    <t>Limiting the impacts on land</t>
  </si>
  <si>
    <t>Optimizing land use</t>
  </si>
  <si>
    <t>Maintaining landscape diversity</t>
  </si>
  <si>
    <t>Pollutants globally affecting the biosphere</t>
  </si>
  <si>
    <t>Reducing net GHG emissions and/or those already in the atmosphere</t>
  </si>
  <si>
    <t>Reducing the emission of ozone layer depleting agents</t>
  </si>
  <si>
    <t>Limiting persistent organic pollutants</t>
  </si>
  <si>
    <t>Planning global change adaptation measures</t>
  </si>
  <si>
    <t>Social dimension : Addressing social needs and individual aspirations</t>
  </si>
  <si>
    <t xml:space="preserve">
Themes
         Objectives</t>
  </si>
  <si>
    <t>Health conditions for the overall population</t>
  </si>
  <si>
    <t>Improving or maintaining the health of the overall population</t>
  </si>
  <si>
    <t xml:space="preserve">Promoting preventive health habits </t>
  </si>
  <si>
    <t>Limiting nuisances</t>
  </si>
  <si>
    <t xml:space="preserve">Promoting contacts between people and nature </t>
  </si>
  <si>
    <t xml:space="preserve">Safety/security </t>
  </si>
  <si>
    <t>Creating a feeling of individual and collective safety</t>
  </si>
  <si>
    <t>Ensuring effective safety</t>
  </si>
  <si>
    <t>Providing basic safety training</t>
  </si>
  <si>
    <t>Educational standards</t>
  </si>
  <si>
    <t>Providing functional basic education for everyone</t>
  </si>
  <si>
    <t>Making it possible for people to achieve the level of education they desire</t>
  </si>
  <si>
    <t>Providing access to continuous education and training</t>
  </si>
  <si>
    <t>Developing ecological literacy in individuals</t>
  </si>
  <si>
    <t>Integration of individuals in society</t>
  </si>
  <si>
    <t>Providing access to employment for everyone</t>
  </si>
  <si>
    <t>Promoting long-term personal investment</t>
  </si>
  <si>
    <t>Individual freedoms and collective responsibilities</t>
  </si>
  <si>
    <t>Fostering the development of self-confidence</t>
  </si>
  <si>
    <t>Promoting freedom of action, individual expression and pluralism of faiths</t>
  </si>
  <si>
    <t>Encouraging access to leisure and relaxation</t>
  </si>
  <si>
    <t>Promoting connectivity</t>
  </si>
  <si>
    <t>Promoting social cohesiveness</t>
  </si>
  <si>
    <t>Recognition for individuals and engagement</t>
  </si>
  <si>
    <t>Increasing the sense of belonging</t>
  </si>
  <si>
    <t>Promoting self-fulfillment</t>
  </si>
  <si>
    <t>Promoting the achievement of performance goals</t>
  </si>
  <si>
    <t>Preserving and promoting cultural heritage</t>
  </si>
  <si>
    <t xml:space="preserve">Promoting aboriginal cultures </t>
  </si>
  <si>
    <t>Ensuring the cultural integration of projects</t>
  </si>
  <si>
    <t>Improvement</t>
  </si>
  <si>
    <t>Economicla dimension : Addressing material needs</t>
  </si>
  <si>
    <t>Ownership and use of goods and capital</t>
  </si>
  <si>
    <t>Making it possible to accumulate goods and capital</t>
  </si>
  <si>
    <t>Making it possible for the many to use individual and collective goods</t>
  </si>
  <si>
    <t>Ensuring fair exchange value for work</t>
  </si>
  <si>
    <t>Quality of goods and services</t>
  </si>
  <si>
    <t>Ensuring equivalence between production and needs</t>
  </si>
  <si>
    <t>Ensuring product durability</t>
  </si>
  <si>
    <t>Responsible production and consumption</t>
  </si>
  <si>
    <t>Encouraging responsible consumption</t>
  </si>
  <si>
    <t>Integrating externalities into the costs</t>
  </si>
  <si>
    <t>Financial viability</t>
  </si>
  <si>
    <t>Ensuring the financial viability of projects</t>
  </si>
  <si>
    <t xml:space="preserve">Looking for process optimization </t>
  </si>
  <si>
    <t>Limiting financial risks</t>
  </si>
  <si>
    <t xml:space="preserve">Wealth creation </t>
  </si>
  <si>
    <t>Ensuring that human activity creates exchange value</t>
  </si>
  <si>
    <t>Ensuring the sound management of values and people</t>
  </si>
  <si>
    <t>Wealth sharing opportunities</t>
  </si>
  <si>
    <t>Optimizing the economic spinoffs of projects</t>
  </si>
  <si>
    <t>Building a sound redistribution mechanism</t>
  </si>
  <si>
    <t>Making capital accessible</t>
  </si>
  <si>
    <t xml:space="preserve">Work conditions </t>
  </si>
  <si>
    <t xml:space="preserve">Improving work conditions </t>
  </si>
  <si>
    <t xml:space="preserve">Promoting skill maintenance, development and sharing </t>
  </si>
  <si>
    <t>Governance dimension : Addressing the need for participation, democracy, integration and transparency</t>
  </si>
  <si>
    <t>Management and decision-making processes</t>
  </si>
  <si>
    <t>Optimizing the use of management tools and processes</t>
  </si>
  <si>
    <t>Improving decision-making processes</t>
  </si>
  <si>
    <t>Aiming for continuous improvement</t>
  </si>
  <si>
    <t>Participation and democracy</t>
  </si>
  <si>
    <t>Looking to develop partnerships</t>
  </si>
  <si>
    <t>Promoting commitment and mobilization</t>
  </si>
  <si>
    <t>Establishing a common vision</t>
  </si>
  <si>
    <t xml:space="preserve">Encouraging stakeholder participation </t>
  </si>
  <si>
    <t>Ensuring transparent information through appropriate communication mechanisms</t>
  </si>
  <si>
    <t>Promoting democracy</t>
  </si>
  <si>
    <t xml:space="preserve">Monitoring and evaluation </t>
  </si>
  <si>
    <t>Implementing monitoring and evaluation mechanisms</t>
  </si>
  <si>
    <t>Ensuring transparent reporting</t>
  </si>
  <si>
    <t xml:space="preserve">Project integration </t>
  </si>
  <si>
    <t>Considering the legal context</t>
  </si>
  <si>
    <t>Including local stakes</t>
  </si>
  <si>
    <t>Ensuring coherence and integration</t>
  </si>
  <si>
    <t>Ensuring project realism and adaptability</t>
  </si>
  <si>
    <t>Ensuring social acceptance of the project</t>
  </si>
  <si>
    <t>Subsidiarity</t>
  </si>
  <si>
    <t>Keeping decision-making close to local stakeholders</t>
  </si>
  <si>
    <t>Fostering stakeholder accountability</t>
  </si>
  <si>
    <t>Risk management</t>
  </si>
  <si>
    <t>Applying the prevention principle</t>
  </si>
  <si>
    <t>Applying the precaution principle</t>
  </si>
  <si>
    <t>Prioritizing the fair distribution of risks</t>
  </si>
  <si>
    <t>Poverty</t>
  </si>
</sst>
</file>

<file path=xl/styles.xml><?xml version="1.0" encoding="utf-8"?>
<styleSheet xmlns="http://schemas.openxmlformats.org/spreadsheetml/2006/main">
  <numFmts count="69">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 &quot;$&quot;_-;#,##0\ &quot;$&quot;\-"/>
    <numFmt numFmtId="165" formatCode="#,##0\ &quot;$&quot;_-;[Red]#,##0\ &quot;$&quot;\-"/>
    <numFmt numFmtId="166" formatCode="#,##0.00\ &quot;$&quot;_-;#,##0.00\ &quot;$&quot;\-"/>
    <numFmt numFmtId="167" formatCode="#,##0.00\ &quot;$&quot;_-;[Red]#,##0.00\ &quot;$&quot;\-"/>
    <numFmt numFmtId="168" formatCode="_-* #,##0\ &quot;$&quot;_-;_-* #,##0\ &quot;$&quot;\-;_-* &quot;-&quot;\ &quot;$&quot;_-;_-@_-"/>
    <numFmt numFmtId="169" formatCode="_-* #,##0\ _$_-;_-* #,##0\ _$\-;_-* &quot;-&quot;\ _$_-;_-@_-"/>
    <numFmt numFmtId="170" formatCode="_-* #,##0.00\ &quot;$&quot;_-;_-* #,##0.00\ &quot;$&quot;\-;_-* &quot;-&quot;??\ &quot;$&quot;_-;_-@_-"/>
    <numFmt numFmtId="171" formatCode="_-* #,##0.00\ _$_-;_-* #,##0.00\ 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quot; $&quot;;\-#,##0&quot; $&quot;"/>
    <numFmt numFmtId="181" formatCode="#,##0&quot; $&quot;;[Red]\-#,##0&quot; $&quot;"/>
    <numFmt numFmtId="182" formatCode="#,##0.00&quot; $&quot;;\-#,##0.00&quot; $&quot;"/>
    <numFmt numFmtId="183" formatCode="#,##0.00&quot; $&quot;;[Red]\-#,##0.00&quot; $&quot;"/>
    <numFmt numFmtId="184" formatCode="_-* #,##0&quot; $&quot;_-;\-* #,##0&quot; $&quot;_-;_-* &quot;-&quot;&quot; $&quot;_-;_-@_-"/>
    <numFmt numFmtId="185" formatCode="_-* #,##0_ _$_-;\-* #,##0_ _$_-;_-* &quot;-&quot;_ _$_-;_-@_-"/>
    <numFmt numFmtId="186" formatCode="_-* #,##0.00&quot; $&quot;_-;\-* #,##0.00&quot; $&quot;_-;_-* &quot;-&quot;??&quot; $&quot;_-;_-@_-"/>
    <numFmt numFmtId="187" formatCode="_-* #,##0.00_ _$_-;\-* #,##0.00_ _$_-;_-* &quot;-&quot;??_ _$_-;_-@_-"/>
    <numFmt numFmtId="188" formatCode="#,##0\ &quot;_&quot;;\-#,##0\ &quot;_&quot;"/>
    <numFmt numFmtId="189" formatCode="#,##0\ &quot;_&quot;;[Red]\-#,##0\ &quot;_&quot;"/>
    <numFmt numFmtId="190" formatCode="#,##0.00\ &quot;_&quot;;\-#,##0.00\ &quot;_&quot;"/>
    <numFmt numFmtId="191" formatCode="#,##0.00\ &quot;_&quot;;[Red]\-#,##0.00\ &quot;_&quot;"/>
    <numFmt numFmtId="192" formatCode="_-* #,##0\ &quot;_&quot;_-;\-* #,##0\ &quot;_&quot;_-;_-* &quot;-&quot;\ &quot;_&quot;_-;_-@_-"/>
    <numFmt numFmtId="193" formatCode="_-* #,##0\ ___-;\-* #,##0\ ___-;_-* &quot;-&quot;\ ___-;_-@_-"/>
    <numFmt numFmtId="194" formatCode="_-* #,##0.00\ &quot;_&quot;_-;\-* #,##0.00\ &quot;_&quot;_-;_-* &quot;-&quot;??\ &quot;_&quot;_-;_-@_-"/>
    <numFmt numFmtId="195" formatCode="_-* #,##0.00\ ___-;\-* #,##0.00\ ___-;_-* &quot;-&quot;??\ ___-;_-@_-"/>
    <numFmt numFmtId="196" formatCode="&quot;_&quot;#,##0_);\(&quot;_&quot;#,##0\)"/>
    <numFmt numFmtId="197" formatCode="&quot;_&quot;#,##0_);[Red]\(&quot;_&quot;#,##0\)"/>
    <numFmt numFmtId="198" formatCode="&quot;_&quot;#,##0.00_);\(&quot;_&quot;#,##0.00\)"/>
    <numFmt numFmtId="199" formatCode="&quot;_&quot;#,##0.00_);[Red]\(&quot;_&quot;#,##0.00\)"/>
    <numFmt numFmtId="200" formatCode="_(&quot;_&quot;* #,##0_);_(&quot;_&quot;* \(#,##0\);_(&quot;_&quot;* &quot;-&quot;_);_(@_)"/>
    <numFmt numFmtId="201" formatCode="_(* #,##0_);_(* \(#,##0\);_(* &quot;-&quot;_);_(@_)"/>
    <numFmt numFmtId="202" formatCode="_(&quot;_&quot;* #,##0.00_);_(&quot;_&quot;* \(#,##0.00\);_(&quot;_&quot;* &quot;-&quot;??_);_(@_)"/>
    <numFmt numFmtId="203" formatCode="_(* #,##0.00_);_(* \(#,##0.00\);_(* &quot;-&quot;??_);_(@_)"/>
    <numFmt numFmtId="204" formatCode="#,##0&quot; F&quot;;\-#,##0&quot; F&quot;"/>
    <numFmt numFmtId="205" formatCode="#,##0&quot; F&quot;;[Red]\-#,##0&quot; F&quot;"/>
    <numFmt numFmtId="206" formatCode="#,##0.00&quot; F&quot;;\-#,##0.00&quot; F&quot;"/>
    <numFmt numFmtId="207" formatCode="#,##0.00&quot; F&quot;;[Red]\-#,##0.00&quot; F&quot;"/>
    <numFmt numFmtId="208" formatCode="_-* #,##0&quot; F&quot;_-;\-* #,##0&quot; F&quot;_-;_-* &quot;-&quot;&quot; F&quot;_-;_-@_-"/>
    <numFmt numFmtId="209" formatCode="_-* #,##0_ _F_-;\-* #,##0_ _F_-;_-* &quot;-&quot;_ _F_-;_-@_-"/>
    <numFmt numFmtId="210" formatCode="_-* #,##0.00&quot; F&quot;_-;\-* #,##0.00&quot; F&quot;_-;_-* &quot;-&quot;??&quot; F&quot;_-;_-@_-"/>
    <numFmt numFmtId="211" formatCode="_-* #,##0.00_ _F_-;\-* #,##0.00_ _F_-;_-* &quot;-&quot;??_ _F_-;_-@_-"/>
    <numFmt numFmtId="212" formatCode="d/m/yy"/>
    <numFmt numFmtId="213" formatCode="d/m/yy\ h:mm"/>
    <numFmt numFmtId="214" formatCode="#,##0&quot; $&quot;_);\(#,##0&quot; $&quot;\)"/>
    <numFmt numFmtId="215" formatCode="#,##0&quot; $&quot;_);[Red]\(#,##0&quot; $&quot;\)"/>
    <numFmt numFmtId="216" formatCode="#,##0.00&quot; $&quot;_);\(#,##0.00&quot; $&quot;\)"/>
    <numFmt numFmtId="217" formatCode="#,##0.00&quot; $&quot;_);[Red]\(#,##0.00&quot; $&quot;\)"/>
    <numFmt numFmtId="218" formatCode="&quot;Vrai&quot;;&quot;Vrai&quot;;&quot;Faux&quot;"/>
    <numFmt numFmtId="219" formatCode="&quot;Actif&quot;;&quot;Actif&quot;;&quot;Inactif&quot;"/>
    <numFmt numFmtId="220" formatCode="0.0%"/>
    <numFmt numFmtId="221" formatCode="[$-C0C]d\ mmmm\ yyyy"/>
    <numFmt numFmtId="222" formatCode="[$-C0C]d\ mmm\ yyyy;@"/>
    <numFmt numFmtId="223" formatCode="[$€-2]\ #,##0.00_);[Red]\([$€-2]\ #,##0.00\)"/>
    <numFmt numFmtId="224" formatCode="0.0"/>
  </numFmts>
  <fonts count="70">
    <font>
      <sz val="10"/>
      <name val="Helv"/>
      <family val="0"/>
    </font>
    <font>
      <b/>
      <sz val="10"/>
      <name val="Geneva"/>
      <family val="0"/>
    </font>
    <font>
      <i/>
      <sz val="10"/>
      <name val="Geneva"/>
      <family val="0"/>
    </font>
    <font>
      <b/>
      <i/>
      <sz val="10"/>
      <name val="Geneva"/>
      <family val="0"/>
    </font>
    <font>
      <sz val="10"/>
      <name val="Geneva"/>
      <family val="0"/>
    </font>
    <font>
      <u val="single"/>
      <sz val="5"/>
      <color indexed="12"/>
      <name val="Helv"/>
      <family val="0"/>
    </font>
    <font>
      <u val="single"/>
      <sz val="5"/>
      <color indexed="36"/>
      <name val="Helv"/>
      <family val="0"/>
    </font>
    <font>
      <sz val="10"/>
      <name val="Arial"/>
      <family val="2"/>
    </font>
    <font>
      <sz val="10"/>
      <name val="Verdana"/>
      <family val="2"/>
    </font>
    <font>
      <sz val="9"/>
      <name val="Verdana"/>
      <family val="2"/>
    </font>
    <font>
      <sz val="9"/>
      <name val="Tahoma"/>
      <family val="2"/>
    </font>
    <font>
      <b/>
      <sz val="8"/>
      <name val="Tahoma"/>
      <family val="2"/>
    </font>
    <font>
      <b/>
      <sz val="9"/>
      <name val="Verdana"/>
      <family val="2"/>
    </font>
    <font>
      <b/>
      <sz val="14"/>
      <name val="Arial"/>
      <family val="2"/>
    </font>
    <font>
      <b/>
      <sz val="12"/>
      <name val="Arial"/>
      <family val="2"/>
    </font>
    <font>
      <sz val="10"/>
      <name val="Tahoma"/>
      <family val="2"/>
    </font>
    <font>
      <sz val="11"/>
      <color indexed="8"/>
      <name val="Arial"/>
      <family val="2"/>
    </font>
    <font>
      <b/>
      <sz val="11"/>
      <color indexed="8"/>
      <name val="Arial"/>
      <family val="2"/>
    </font>
    <font>
      <sz val="11"/>
      <name val="Helv"/>
      <family val="0"/>
    </font>
    <font>
      <sz val="14"/>
      <name val="Arial"/>
      <family val="2"/>
    </font>
    <font>
      <b/>
      <sz val="18"/>
      <name val="Arial"/>
      <family val="2"/>
    </font>
    <font>
      <sz val="12"/>
      <name val="Arial"/>
      <family val="2"/>
    </font>
    <font>
      <b/>
      <sz val="16"/>
      <name val="Arial"/>
      <family val="2"/>
    </font>
    <font>
      <b/>
      <sz val="12"/>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3"/>
      <color indexed="8"/>
      <name val="Calibri"/>
      <family val="2"/>
    </font>
    <font>
      <sz val="12"/>
      <color indexed="8"/>
      <name val="Arial"/>
      <family val="2"/>
    </font>
    <font>
      <b/>
      <sz val="10.75"/>
      <color indexed="8"/>
      <name val="Arial"/>
      <family val="2"/>
    </font>
    <font>
      <sz val="8.5"/>
      <color indexed="55"/>
      <name val="Arial"/>
      <family val="2"/>
    </font>
    <font>
      <sz val="9.9"/>
      <color indexed="8"/>
      <name val="Arial"/>
      <family val="2"/>
    </font>
    <font>
      <b/>
      <sz val="14"/>
      <color indexed="8"/>
      <name val="Calibri"/>
      <family val="2"/>
    </font>
    <font>
      <sz val="14"/>
      <color indexed="8"/>
      <name val="Calibri"/>
      <family val="2"/>
    </font>
    <font>
      <sz val="12"/>
      <color indexed="8"/>
      <name val="Calibri"/>
      <family val="2"/>
    </font>
    <font>
      <b/>
      <u val="single"/>
      <sz val="14"/>
      <color indexed="49"/>
      <name val="Calibri"/>
      <family val="2"/>
    </font>
    <font>
      <b/>
      <u val="single"/>
      <sz val="11"/>
      <color indexed="8"/>
      <name val="Calibri"/>
      <family val="2"/>
    </font>
    <font>
      <b/>
      <u val="single"/>
      <sz val="11"/>
      <color indexed="3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Helv"/>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gray0625"/>
    </fill>
    <fill>
      <patternFill patternType="lightGray"/>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
      <patternFill patternType="solid">
        <fgColor indexed="50"/>
        <bgColor indexed="64"/>
      </patternFill>
    </fill>
    <fill>
      <patternFill patternType="solid">
        <fgColor indexed="10"/>
        <bgColor indexed="64"/>
      </patternFill>
    </fill>
    <fill>
      <patternFill patternType="solid">
        <fgColor indexed="57"/>
        <bgColor indexed="64"/>
      </patternFill>
    </fill>
    <fill>
      <patternFill patternType="solid">
        <fgColor indexed="49"/>
        <bgColor indexed="64"/>
      </patternFill>
    </fill>
    <fill>
      <patternFill patternType="solid">
        <fgColor indexed="55"/>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color indexed="63"/>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color indexed="63"/>
      </left>
      <right>
        <color indexed="63"/>
      </right>
      <top style="thin"/>
      <bottom style="thin"/>
    </border>
    <border>
      <left style="medium"/>
      <right style="medium"/>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medium"/>
      <top style="thin"/>
      <bottom>
        <color indexed="63"/>
      </bottom>
    </border>
    <border>
      <left>
        <color indexed="63"/>
      </left>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medium"/>
      <right>
        <color indexed="63"/>
      </right>
      <top style="thin"/>
      <bottom style="thin"/>
    </border>
    <border>
      <left style="medium"/>
      <right style="medium"/>
      <top style="thin"/>
      <bottom style="thin"/>
    </border>
    <border>
      <left>
        <color indexed="63"/>
      </left>
      <right style="medium"/>
      <top style="thin"/>
      <bottom style="thin"/>
    </border>
    <border>
      <left>
        <color indexed="63"/>
      </left>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medium"/>
      <right style="medium"/>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medium"/>
      <top style="medium"/>
      <bottom>
        <color indexed="63"/>
      </bottom>
    </border>
    <border>
      <left style="thin"/>
      <right>
        <color indexed="63"/>
      </right>
      <top>
        <color indexed="63"/>
      </top>
      <bottom style="thin"/>
    </border>
    <border>
      <left>
        <color indexed="63"/>
      </left>
      <right style="thin"/>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color indexed="63"/>
      </bottom>
    </border>
    <border>
      <left>
        <color indexed="63"/>
      </left>
      <right style="thin"/>
      <top style="thin"/>
      <bottom style="medium"/>
    </border>
    <border>
      <left style="medium"/>
      <right style="medium"/>
      <top style="thin"/>
      <bottom style="mediu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medium"/>
      <bottom style="medium"/>
    </border>
    <border>
      <left style="thin"/>
      <right style="thin"/>
      <top style="medium"/>
      <bottom style="thin"/>
    </border>
    <border>
      <left>
        <color indexed="63"/>
      </left>
      <right>
        <color indexed="63"/>
      </right>
      <top style="medium"/>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0" borderId="2" applyNumberFormat="0" applyFill="0" applyAlignment="0" applyProtection="0"/>
    <xf numFmtId="0" fontId="0" fillId="27" borderId="3" applyNumberFormat="0" applyFont="0" applyAlignment="0" applyProtection="0"/>
    <xf numFmtId="0" fontId="57" fillId="28" borderId="1" applyNumberFormat="0" applyAlignment="0" applyProtection="0"/>
    <xf numFmtId="0" fontId="58" fillId="29"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3" fontId="4" fillId="0" borderId="0" applyFont="0" applyFill="0" applyBorder="0" applyAlignment="0" applyProtection="0"/>
    <xf numFmtId="193" fontId="7" fillId="0" borderId="0" applyFont="0" applyFill="0" applyBorder="0" applyAlignment="0" applyProtection="0"/>
    <xf numFmtId="4" fontId="0" fillId="0" borderId="0" applyFont="0" applyFill="0" applyBorder="0" applyAlignment="0" applyProtection="0"/>
    <xf numFmtId="183" fontId="4" fillId="0" borderId="0" applyFont="0" applyFill="0" applyBorder="0" applyAlignment="0" applyProtection="0"/>
    <xf numFmtId="192" fontId="7" fillId="0" borderId="0" applyFont="0" applyFill="0" applyBorder="0" applyAlignment="0" applyProtection="0"/>
    <xf numFmtId="0" fontId="59" fillId="30" borderId="0" applyNumberFormat="0" applyBorder="0" applyAlignment="0" applyProtection="0"/>
    <xf numFmtId="0" fontId="7" fillId="0" borderId="0">
      <alignment/>
      <protection/>
    </xf>
    <xf numFmtId="0" fontId="0" fillId="31" borderId="0" applyNumberFormat="0" applyFont="0" applyBorder="0" applyAlignment="0" applyProtection="0"/>
    <xf numFmtId="0" fontId="0" fillId="1" borderId="0" applyNumberFormat="0" applyFont="0" applyBorder="0" applyAlignment="0" applyProtection="0"/>
    <xf numFmtId="0" fontId="0" fillId="32" borderId="0" applyNumberFormat="0" applyFont="0" applyBorder="0" applyAlignment="0" applyProtection="0"/>
    <xf numFmtId="9" fontId="4" fillId="0" borderId="0" applyFont="0" applyFill="0" applyBorder="0" applyAlignment="0" applyProtection="0"/>
    <xf numFmtId="0" fontId="60" fillId="33" borderId="0" applyNumberFormat="0" applyBorder="0" applyAlignment="0" applyProtection="0"/>
    <xf numFmtId="0" fontId="61" fillId="26" borderId="4" applyNumberFormat="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4" borderId="9" applyNumberFormat="0" applyAlignment="0" applyProtection="0"/>
    <xf numFmtId="0" fontId="0" fillId="0" borderId="0" applyNumberFormat="0" applyFont="0" applyBorder="0" applyAlignment="0" applyProtection="0"/>
  </cellStyleXfs>
  <cellXfs count="429">
    <xf numFmtId="0" fontId="0" fillId="0" borderId="0" xfId="0" applyAlignment="1">
      <alignment/>
    </xf>
    <xf numFmtId="0" fontId="8" fillId="0" borderId="0" xfId="53" applyFont="1" applyProtection="1">
      <alignment/>
      <protection/>
    </xf>
    <xf numFmtId="0" fontId="8" fillId="0" borderId="0" xfId="53" applyFont="1" applyAlignment="1" applyProtection="1">
      <alignment horizontal="center"/>
      <protection/>
    </xf>
    <xf numFmtId="0" fontId="13" fillId="0" borderId="10" xfId="53" applyFont="1" applyBorder="1" applyAlignment="1" applyProtection="1">
      <alignment vertical="center"/>
      <protection/>
    </xf>
    <xf numFmtId="0" fontId="14" fillId="0" borderId="0" xfId="0" applyNumberFormat="1" applyFont="1" applyAlignment="1" applyProtection="1">
      <alignment horizontal="left" vertical="center"/>
      <protection/>
    </xf>
    <xf numFmtId="0" fontId="14" fillId="0" borderId="0" xfId="0" applyNumberFormat="1" applyFont="1" applyFill="1" applyAlignment="1" applyProtection="1">
      <alignment horizontal="left" vertical="center"/>
      <protection/>
    </xf>
    <xf numFmtId="0" fontId="14" fillId="0" borderId="0" xfId="0" applyNumberFormat="1" applyFont="1" applyFill="1" applyBorder="1" applyAlignment="1" applyProtection="1">
      <alignment horizontal="left" vertical="center"/>
      <protection/>
    </xf>
    <xf numFmtId="0" fontId="14" fillId="0" borderId="0" xfId="0" applyNumberFormat="1" applyFont="1" applyFill="1" applyBorder="1" applyAlignment="1" applyProtection="1">
      <alignment horizontal="left" vertical="center" wrapText="1"/>
      <protection locked="0"/>
    </xf>
    <xf numFmtId="0" fontId="14" fillId="0" borderId="0" xfId="0" applyNumberFormat="1" applyFont="1" applyFill="1" applyAlignment="1" applyProtection="1">
      <alignment horizontal="left" vertical="center" wrapText="1"/>
      <protection/>
    </xf>
    <xf numFmtId="0" fontId="14" fillId="0" borderId="11" xfId="0" applyNumberFormat="1" applyFont="1" applyFill="1" applyBorder="1" applyAlignment="1" applyProtection="1">
      <alignment horizontal="left" vertical="center"/>
      <protection/>
    </xf>
    <xf numFmtId="0" fontId="14" fillId="0" borderId="12" xfId="0" applyNumberFormat="1" applyFont="1" applyFill="1" applyBorder="1" applyAlignment="1" applyProtection="1">
      <alignment horizontal="left" vertical="center" wrapText="1"/>
      <protection locked="0"/>
    </xf>
    <xf numFmtId="0" fontId="14" fillId="0" borderId="13" xfId="0" applyNumberFormat="1" applyFont="1" applyFill="1" applyBorder="1" applyAlignment="1" applyProtection="1">
      <alignment horizontal="left" vertical="center"/>
      <protection/>
    </xf>
    <xf numFmtId="0" fontId="14" fillId="0" borderId="14" xfId="0" applyNumberFormat="1" applyFont="1" applyFill="1" applyBorder="1" applyAlignment="1" applyProtection="1">
      <alignment horizontal="left" vertical="center" wrapText="1"/>
      <protection locked="0"/>
    </xf>
    <xf numFmtId="222" fontId="14" fillId="0" borderId="14" xfId="0" applyNumberFormat="1" applyFont="1" applyFill="1" applyBorder="1" applyAlignment="1" applyProtection="1">
      <alignment horizontal="left" vertical="center" wrapText="1"/>
      <protection locked="0"/>
    </xf>
    <xf numFmtId="0" fontId="14" fillId="35" borderId="0" xfId="0" applyNumberFormat="1" applyFont="1" applyFill="1" applyAlignment="1" applyProtection="1">
      <alignment horizontal="left" vertical="center"/>
      <protection/>
    </xf>
    <xf numFmtId="0" fontId="14" fillId="35" borderId="0" xfId="0" applyNumberFormat="1" applyFont="1" applyFill="1" applyAlignment="1" applyProtection="1">
      <alignment horizontal="left" vertical="center" wrapText="1"/>
      <protection/>
    </xf>
    <xf numFmtId="0" fontId="7" fillId="35" borderId="0" xfId="0" applyNumberFormat="1" applyFont="1" applyFill="1" applyAlignment="1" applyProtection="1">
      <alignment horizontal="right" vertical="center" wrapText="1"/>
      <protection/>
    </xf>
    <xf numFmtId="0" fontId="16" fillId="0" borderId="0" xfId="0" applyFont="1" applyAlignment="1" applyProtection="1">
      <alignment vertical="top"/>
      <protection/>
    </xf>
    <xf numFmtId="0" fontId="16" fillId="0" borderId="0" xfId="0" applyFont="1" applyAlignment="1" applyProtection="1">
      <alignment vertical="center"/>
      <protection/>
    </xf>
    <xf numFmtId="0" fontId="16" fillId="0" borderId="0" xfId="0" applyFont="1" applyAlignment="1" applyProtection="1">
      <alignment horizontal="center" vertical="center" wrapText="1"/>
      <protection/>
    </xf>
    <xf numFmtId="0" fontId="16" fillId="0" borderId="0" xfId="0" applyFont="1" applyAlignment="1" applyProtection="1">
      <alignment/>
      <protection/>
    </xf>
    <xf numFmtId="0" fontId="17" fillId="36" borderId="15" xfId="0" applyFont="1" applyFill="1" applyBorder="1" applyAlignment="1" applyProtection="1">
      <alignment vertical="center"/>
      <protection/>
    </xf>
    <xf numFmtId="0" fontId="17" fillId="36" borderId="16" xfId="0" applyFont="1" applyFill="1" applyBorder="1" applyAlignment="1" applyProtection="1">
      <alignment vertical="center"/>
      <protection/>
    </xf>
    <xf numFmtId="0" fontId="17" fillId="36" borderId="17" xfId="0" applyFont="1" applyFill="1" applyBorder="1" applyAlignment="1" applyProtection="1">
      <alignment vertical="center"/>
      <protection/>
    </xf>
    <xf numFmtId="0" fontId="17" fillId="36" borderId="18" xfId="0" applyFont="1" applyFill="1" applyBorder="1" applyAlignment="1" applyProtection="1">
      <alignment vertical="center"/>
      <protection/>
    </xf>
    <xf numFmtId="0" fontId="17" fillId="36" borderId="19" xfId="0" applyFont="1" applyFill="1" applyBorder="1" applyAlignment="1" applyProtection="1">
      <alignment vertical="center"/>
      <protection/>
    </xf>
    <xf numFmtId="0" fontId="16" fillId="36" borderId="19" xfId="0" applyFont="1" applyFill="1" applyBorder="1" applyAlignment="1" applyProtection="1">
      <alignment vertical="center"/>
      <protection/>
    </xf>
    <xf numFmtId="0" fontId="16" fillId="36" borderId="20" xfId="0" applyFont="1" applyFill="1" applyBorder="1" applyAlignment="1" applyProtection="1">
      <alignment vertical="center"/>
      <protection/>
    </xf>
    <xf numFmtId="0" fontId="16" fillId="36" borderId="18" xfId="0" applyFont="1" applyFill="1" applyBorder="1" applyAlignment="1" applyProtection="1">
      <alignment vertical="center"/>
      <protection/>
    </xf>
    <xf numFmtId="0" fontId="17" fillId="36" borderId="21" xfId="0" applyFont="1" applyFill="1" applyBorder="1" applyAlignment="1" applyProtection="1">
      <alignment horizontal="center" vertical="center" textRotation="90"/>
      <protection/>
    </xf>
    <xf numFmtId="0" fontId="17" fillId="36" borderId="22" xfId="0" applyFont="1" applyFill="1" applyBorder="1" applyAlignment="1" applyProtection="1">
      <alignment horizontal="center" vertical="center" textRotation="90" wrapText="1"/>
      <protection/>
    </xf>
    <xf numFmtId="0" fontId="17" fillId="36" borderId="21" xfId="0" applyFont="1" applyFill="1" applyBorder="1" applyAlignment="1" applyProtection="1">
      <alignment horizontal="center" vertical="center" textRotation="90" wrapText="1"/>
      <protection/>
    </xf>
    <xf numFmtId="0" fontId="17" fillId="36" borderId="22" xfId="0" applyFont="1" applyFill="1" applyBorder="1" applyAlignment="1" applyProtection="1">
      <alignment horizontal="center" vertical="center"/>
      <protection/>
    </xf>
    <xf numFmtId="0" fontId="16" fillId="0" borderId="0" xfId="0" applyFont="1" applyBorder="1" applyAlignment="1" applyProtection="1">
      <alignment vertical="center"/>
      <protection/>
    </xf>
    <xf numFmtId="0" fontId="17" fillId="35" borderId="23" xfId="0" applyFont="1" applyFill="1" applyBorder="1" applyAlignment="1" applyProtection="1" quotePrefix="1">
      <alignment horizontal="left" vertical="center"/>
      <protection/>
    </xf>
    <xf numFmtId="0" fontId="17" fillId="35" borderId="24" xfId="0" applyFont="1" applyFill="1" applyBorder="1" applyAlignment="1" applyProtection="1">
      <alignment vertical="center"/>
      <protection/>
    </xf>
    <xf numFmtId="0" fontId="17" fillId="35" borderId="24" xfId="0" applyFont="1" applyFill="1" applyBorder="1" applyAlignment="1" applyProtection="1">
      <alignment vertical="center"/>
      <protection locked="0"/>
    </xf>
    <xf numFmtId="0" fontId="17" fillId="35" borderId="25" xfId="0" applyFont="1" applyFill="1" applyBorder="1" applyAlignment="1" applyProtection="1">
      <alignment vertical="center"/>
      <protection locked="0"/>
    </xf>
    <xf numFmtId="0" fontId="17" fillId="35" borderId="23" xfId="0" applyFont="1" applyFill="1" applyBorder="1" applyAlignment="1" applyProtection="1">
      <alignment vertical="center"/>
      <protection/>
    </xf>
    <xf numFmtId="0" fontId="17" fillId="35" borderId="25" xfId="0" applyFont="1" applyFill="1" applyBorder="1" applyAlignment="1" applyProtection="1">
      <alignment vertical="center"/>
      <protection/>
    </xf>
    <xf numFmtId="0" fontId="17" fillId="0" borderId="0" xfId="0" applyFont="1" applyAlignment="1" applyProtection="1">
      <alignment/>
      <protection/>
    </xf>
    <xf numFmtId="0" fontId="16" fillId="0" borderId="26" xfId="0" applyFont="1" applyBorder="1" applyAlignment="1" applyProtection="1">
      <alignment horizontal="left" vertical="center"/>
      <protection/>
    </xf>
    <xf numFmtId="0" fontId="16" fillId="0" borderId="27" xfId="0" applyFont="1" applyBorder="1" applyAlignment="1" applyProtection="1">
      <alignment horizontal="left" vertical="center" wrapText="1"/>
      <protection/>
    </xf>
    <xf numFmtId="0" fontId="16" fillId="35" borderId="28" xfId="0" applyFont="1" applyFill="1" applyBorder="1" applyAlignment="1" applyProtection="1">
      <alignment horizontal="center" vertical="center" wrapText="1"/>
      <protection locked="0"/>
    </xf>
    <xf numFmtId="0" fontId="16" fillId="0" borderId="29" xfId="0" applyFont="1" applyBorder="1" applyAlignment="1" applyProtection="1">
      <alignment horizontal="center" vertical="center" wrapText="1"/>
      <protection locked="0"/>
    </xf>
    <xf numFmtId="0" fontId="16" fillId="0" borderId="30" xfId="0" applyFont="1" applyBorder="1" applyAlignment="1" applyProtection="1">
      <alignment horizontal="center" vertical="center" wrapText="1"/>
      <protection locked="0"/>
    </xf>
    <xf numFmtId="0" fontId="16" fillId="0" borderId="31" xfId="0" applyFont="1" applyBorder="1" applyAlignment="1" applyProtection="1">
      <alignment horizontal="center" vertical="center" wrapText="1"/>
      <protection locked="0"/>
    </xf>
    <xf numFmtId="0" fontId="16" fillId="37" borderId="29" xfId="0" applyFont="1" applyFill="1" applyBorder="1" applyAlignment="1" applyProtection="1">
      <alignment horizontal="justify" vertical="center" wrapText="1"/>
      <protection locked="0"/>
    </xf>
    <xf numFmtId="0" fontId="16" fillId="0" borderId="31" xfId="0" applyFont="1" applyBorder="1" applyAlignment="1" applyProtection="1">
      <alignment horizontal="justify" vertical="center" wrapText="1"/>
      <protection locked="0"/>
    </xf>
    <xf numFmtId="0" fontId="16" fillId="0" borderId="32" xfId="0" applyFont="1" applyBorder="1" applyAlignment="1" applyProtection="1">
      <alignment horizontal="center" vertical="center" wrapText="1"/>
      <protection/>
    </xf>
    <xf numFmtId="0" fontId="16" fillId="0" borderId="30" xfId="0" applyFont="1" applyBorder="1" applyAlignment="1" applyProtection="1">
      <alignment horizontal="center" vertical="center" wrapText="1"/>
      <protection/>
    </xf>
    <xf numFmtId="0" fontId="16" fillId="0" borderId="31" xfId="0" applyFont="1" applyBorder="1" applyAlignment="1" applyProtection="1">
      <alignment horizontal="center" vertical="center" wrapText="1"/>
      <protection/>
    </xf>
    <xf numFmtId="0" fontId="16" fillId="35" borderId="33" xfId="0" applyFont="1" applyFill="1" applyBorder="1" applyAlignment="1" applyProtection="1">
      <alignment horizontal="center" vertical="center" wrapText="1"/>
      <protection locked="0"/>
    </xf>
    <xf numFmtId="0" fontId="16" fillId="0" borderId="34" xfId="0"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0" fontId="16" fillId="0" borderId="36" xfId="0" applyFont="1" applyBorder="1" applyAlignment="1" applyProtection="1">
      <alignment horizontal="center" vertical="center" wrapText="1"/>
      <protection locked="0"/>
    </xf>
    <xf numFmtId="0" fontId="16" fillId="0" borderId="34" xfId="0" applyFont="1" applyBorder="1" applyAlignment="1" applyProtection="1">
      <alignment horizontal="justify" vertical="center" wrapText="1"/>
      <protection locked="0"/>
    </xf>
    <xf numFmtId="0" fontId="16" fillId="0" borderId="36" xfId="0" applyFont="1" applyBorder="1" applyAlignment="1" applyProtection="1">
      <alignment horizontal="justify" vertical="center" wrapText="1"/>
      <protection locked="0"/>
    </xf>
    <xf numFmtId="0" fontId="16" fillId="0" borderId="37" xfId="0" applyFont="1" applyBorder="1" applyAlignment="1" applyProtection="1">
      <alignment horizontal="center" vertical="center" wrapText="1"/>
      <protection/>
    </xf>
    <xf numFmtId="0" fontId="16" fillId="0" borderId="35" xfId="0" applyFont="1" applyBorder="1" applyAlignment="1" applyProtection="1">
      <alignment horizontal="center" vertical="center" wrapText="1"/>
      <protection/>
    </xf>
    <xf numFmtId="0" fontId="16" fillId="0" borderId="36" xfId="0" applyFont="1" applyBorder="1" applyAlignment="1" applyProtection="1">
      <alignment horizontal="center" vertical="center" wrapText="1"/>
      <protection/>
    </xf>
    <xf numFmtId="0" fontId="17" fillId="35" borderId="38" xfId="0" applyFont="1" applyFill="1" applyBorder="1" applyAlignment="1" applyProtection="1" quotePrefix="1">
      <alignment horizontal="left" vertical="center"/>
      <protection/>
    </xf>
    <xf numFmtId="0" fontId="17" fillId="35" borderId="27" xfId="0" applyFont="1" applyFill="1" applyBorder="1" applyAlignment="1" applyProtection="1">
      <alignment vertical="center"/>
      <protection/>
    </xf>
    <xf numFmtId="0" fontId="17" fillId="35" borderId="39" xfId="0" applyFont="1" applyFill="1" applyBorder="1" applyAlignment="1" applyProtection="1">
      <alignment vertical="center"/>
      <protection locked="0"/>
    </xf>
    <xf numFmtId="0" fontId="17" fillId="35" borderId="27" xfId="0" applyFont="1" applyFill="1" applyBorder="1" applyAlignment="1" applyProtection="1">
      <alignment vertical="center"/>
      <protection locked="0"/>
    </xf>
    <xf numFmtId="0" fontId="17" fillId="35" borderId="40" xfId="0" applyFont="1" applyFill="1" applyBorder="1" applyAlignment="1" applyProtection="1">
      <alignment vertical="center"/>
      <protection locked="0"/>
    </xf>
    <xf numFmtId="0" fontId="17" fillId="35" borderId="27" xfId="0" applyFont="1" applyFill="1" applyBorder="1" applyAlignment="1" applyProtection="1">
      <alignment vertical="center" wrapText="1"/>
      <protection locked="0"/>
    </xf>
    <xf numFmtId="0" fontId="17" fillId="35" borderId="40" xfId="0" applyFont="1" applyFill="1" applyBorder="1" applyAlignment="1" applyProtection="1">
      <alignment vertical="center" wrapText="1"/>
      <protection locked="0"/>
    </xf>
    <xf numFmtId="0" fontId="17" fillId="35" borderId="38" xfId="0" applyFont="1" applyFill="1" applyBorder="1" applyAlignment="1" applyProtection="1">
      <alignment vertical="center"/>
      <protection/>
    </xf>
    <xf numFmtId="0" fontId="17" fillId="35" borderId="40" xfId="0" applyFont="1" applyFill="1" applyBorder="1" applyAlignment="1" applyProtection="1">
      <alignment vertical="center"/>
      <protection/>
    </xf>
    <xf numFmtId="0" fontId="16" fillId="0" borderId="29" xfId="0" applyFont="1" applyBorder="1" applyAlignment="1" applyProtection="1">
      <alignment horizontal="justify" vertical="center" wrapText="1"/>
      <protection locked="0"/>
    </xf>
    <xf numFmtId="0" fontId="16" fillId="35" borderId="39" xfId="0" applyFont="1" applyFill="1" applyBorder="1" applyAlignment="1" applyProtection="1">
      <alignment horizontal="center" vertical="center" wrapText="1"/>
      <protection locked="0"/>
    </xf>
    <xf numFmtId="0" fontId="16" fillId="0" borderId="41" xfId="0" applyFont="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6" fillId="0" borderId="41" xfId="0" applyFont="1" applyBorder="1" applyAlignment="1" applyProtection="1">
      <alignment horizontal="justify" vertical="center" wrapText="1"/>
      <protection locked="0"/>
    </xf>
    <xf numFmtId="0" fontId="16" fillId="0" borderId="43" xfId="0" applyFont="1" applyBorder="1" applyAlignment="1" applyProtection="1">
      <alignment horizontal="justify" vertical="center" wrapText="1"/>
      <protection locked="0"/>
    </xf>
    <xf numFmtId="0" fontId="16" fillId="0" borderId="26" xfId="0" applyFont="1" applyBorder="1" applyAlignment="1" applyProtection="1">
      <alignment horizontal="center" vertical="center" wrapText="1"/>
      <protection/>
    </xf>
    <xf numFmtId="0" fontId="16" fillId="0" borderId="42" xfId="0" applyFont="1" applyBorder="1" applyAlignment="1" applyProtection="1">
      <alignment horizontal="center" vertical="center" wrapText="1"/>
      <protection/>
    </xf>
    <xf numFmtId="0" fontId="16" fillId="0" borderId="43" xfId="0" applyFont="1" applyBorder="1" applyAlignment="1" applyProtection="1">
      <alignment horizontal="center" vertical="center" wrapText="1"/>
      <protection/>
    </xf>
    <xf numFmtId="0" fontId="17" fillId="0" borderId="29" xfId="0" applyFont="1" applyBorder="1" applyAlignment="1" applyProtection="1">
      <alignment horizontal="justify" vertical="center" wrapText="1"/>
      <protection locked="0"/>
    </xf>
    <xf numFmtId="0" fontId="17" fillId="0" borderId="43" xfId="0" applyFont="1" applyBorder="1" applyAlignment="1" applyProtection="1">
      <alignment horizontal="justify" vertical="center" wrapText="1"/>
      <protection locked="0"/>
    </xf>
    <xf numFmtId="0" fontId="17" fillId="0" borderId="0" xfId="0" applyFont="1" applyBorder="1" applyAlignment="1" applyProtection="1">
      <alignment/>
      <protection/>
    </xf>
    <xf numFmtId="0" fontId="17" fillId="0" borderId="41" xfId="0" applyFont="1" applyBorder="1" applyAlignment="1" applyProtection="1">
      <alignment horizontal="justify" vertical="center" wrapText="1"/>
      <protection locked="0"/>
    </xf>
    <xf numFmtId="0" fontId="17" fillId="0" borderId="34" xfId="0" applyFont="1" applyBorder="1" applyAlignment="1" applyProtection="1">
      <alignment horizontal="justify" vertical="center" wrapText="1"/>
      <protection locked="0"/>
    </xf>
    <xf numFmtId="0" fontId="16" fillId="0" borderId="13" xfId="0" applyFont="1" applyBorder="1" applyAlignment="1" applyProtection="1">
      <alignment horizontal="center" vertical="center" wrapText="1"/>
      <protection/>
    </xf>
    <xf numFmtId="0" fontId="16" fillId="0" borderId="44" xfId="0" applyFont="1" applyBorder="1" applyAlignment="1" applyProtection="1">
      <alignment horizontal="center" vertical="center" wrapText="1"/>
      <protection/>
    </xf>
    <xf numFmtId="0" fontId="16" fillId="0" borderId="14" xfId="0" applyFont="1" applyBorder="1" applyAlignment="1" applyProtection="1">
      <alignment horizontal="center" vertical="center" wrapText="1"/>
      <protection/>
    </xf>
    <xf numFmtId="0" fontId="17" fillId="36" borderId="45" xfId="0"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wrapText="1"/>
      <protection/>
    </xf>
    <xf numFmtId="9" fontId="17" fillId="0" borderId="16" xfId="0" applyNumberFormat="1" applyFont="1" applyFill="1" applyBorder="1" applyAlignment="1" applyProtection="1">
      <alignment horizontal="center" vertical="center"/>
      <protection/>
    </xf>
    <xf numFmtId="0" fontId="17" fillId="0" borderId="16" xfId="0" applyFont="1" applyFill="1" applyBorder="1" applyAlignment="1" applyProtection="1">
      <alignment horizontal="center" vertical="center"/>
      <protection/>
    </xf>
    <xf numFmtId="0" fontId="16" fillId="0" borderId="0" xfId="0" applyFont="1" applyAlignment="1" applyProtection="1">
      <alignment horizontal="center" vertical="top"/>
      <protection/>
    </xf>
    <xf numFmtId="0" fontId="16" fillId="0" borderId="0" xfId="0" applyFont="1" applyAlignment="1" applyProtection="1">
      <alignment horizontal="center" vertical="center"/>
      <protection/>
    </xf>
    <xf numFmtId="0" fontId="16" fillId="0" borderId="0" xfId="0" applyFont="1" applyBorder="1" applyAlignment="1" applyProtection="1">
      <alignment horizontal="center" vertical="center"/>
      <protection/>
    </xf>
    <xf numFmtId="0" fontId="16" fillId="0" borderId="0" xfId="0" applyFont="1" applyAlignment="1" applyProtection="1">
      <alignment vertical="top" wrapText="1"/>
      <protection/>
    </xf>
    <xf numFmtId="0" fontId="16" fillId="0" borderId="0" xfId="0" applyFont="1" applyAlignment="1" applyProtection="1">
      <alignment horizontal="center"/>
      <protection/>
    </xf>
    <xf numFmtId="49" fontId="16" fillId="0" borderId="0" xfId="0" applyNumberFormat="1" applyFont="1" applyAlignment="1" applyProtection="1">
      <alignment horizontal="left" vertical="center"/>
      <protection/>
    </xf>
    <xf numFmtId="0" fontId="16" fillId="0" borderId="0" xfId="0" applyFont="1" applyAlignment="1" applyProtection="1">
      <alignment horizontal="left" vertical="center"/>
      <protection/>
    </xf>
    <xf numFmtId="0" fontId="17" fillId="38" borderId="15" xfId="0" applyFont="1" applyFill="1" applyBorder="1" applyAlignment="1" applyProtection="1">
      <alignment vertical="center"/>
      <protection/>
    </xf>
    <xf numFmtId="0" fontId="17" fillId="38" borderId="16" xfId="0" applyFont="1" applyFill="1" applyBorder="1" applyAlignment="1" applyProtection="1">
      <alignment vertical="center"/>
      <protection/>
    </xf>
    <xf numFmtId="0" fontId="17" fillId="38" borderId="17" xfId="0" applyFont="1" applyFill="1" applyBorder="1" applyAlignment="1" applyProtection="1">
      <alignment vertical="center"/>
      <protection/>
    </xf>
    <xf numFmtId="49" fontId="17" fillId="38" borderId="18" xfId="0" applyNumberFormat="1" applyFont="1" applyFill="1" applyBorder="1" applyAlignment="1" applyProtection="1">
      <alignment vertical="center"/>
      <protection/>
    </xf>
    <xf numFmtId="0" fontId="17" fillId="38" borderId="19" xfId="0" applyFont="1" applyFill="1" applyBorder="1" applyAlignment="1" applyProtection="1">
      <alignment vertical="center"/>
      <protection/>
    </xf>
    <xf numFmtId="0" fontId="17" fillId="38" borderId="20" xfId="0" applyFont="1" applyFill="1" applyBorder="1" applyAlignment="1" applyProtection="1">
      <alignment vertical="center"/>
      <protection/>
    </xf>
    <xf numFmtId="0" fontId="17" fillId="38" borderId="18" xfId="0" applyFont="1" applyFill="1" applyBorder="1" applyAlignment="1" applyProtection="1">
      <alignment vertical="center"/>
      <protection/>
    </xf>
    <xf numFmtId="0" fontId="17" fillId="38" borderId="21" xfId="0" applyFont="1" applyFill="1" applyBorder="1" applyAlignment="1" applyProtection="1">
      <alignment horizontal="center" vertical="center" textRotation="90" wrapText="1"/>
      <protection/>
    </xf>
    <xf numFmtId="0" fontId="17" fillId="38" borderId="22" xfId="0" applyFont="1" applyFill="1" applyBorder="1" applyAlignment="1" applyProtection="1">
      <alignment horizontal="center" vertical="center"/>
      <protection/>
    </xf>
    <xf numFmtId="0" fontId="17" fillId="35" borderId="46" xfId="0" applyNumberFormat="1" applyFont="1" applyFill="1" applyBorder="1" applyAlignment="1" applyProtection="1">
      <alignment horizontal="left" vertical="center" wrapText="1"/>
      <protection/>
    </xf>
    <xf numFmtId="0" fontId="17" fillId="35" borderId="47" xfId="0" applyFont="1" applyFill="1" applyBorder="1" applyAlignment="1" applyProtection="1">
      <alignment vertical="center"/>
      <protection/>
    </xf>
    <xf numFmtId="0" fontId="17" fillId="35" borderId="28" xfId="0" applyFont="1" applyFill="1" applyBorder="1" applyAlignment="1" applyProtection="1">
      <alignment vertical="center"/>
      <protection locked="0"/>
    </xf>
    <xf numFmtId="0" fontId="17" fillId="35" borderId="46" xfId="0" applyFont="1" applyFill="1" applyBorder="1" applyAlignment="1" applyProtection="1">
      <alignment vertical="center"/>
      <protection locked="0"/>
    </xf>
    <xf numFmtId="0" fontId="17" fillId="35" borderId="47" xfId="0" applyFont="1" applyFill="1" applyBorder="1" applyAlignment="1" applyProtection="1">
      <alignment vertical="center"/>
      <protection locked="0"/>
    </xf>
    <xf numFmtId="0" fontId="17" fillId="35" borderId="48" xfId="0" applyFont="1" applyFill="1" applyBorder="1" applyAlignment="1" applyProtection="1">
      <alignment vertical="center"/>
      <protection locked="0"/>
    </xf>
    <xf numFmtId="0" fontId="17" fillId="35" borderId="46" xfId="0" applyFont="1" applyFill="1" applyBorder="1" applyAlignment="1" applyProtection="1">
      <alignment vertical="center"/>
      <protection/>
    </xf>
    <xf numFmtId="0" fontId="17" fillId="35" borderId="48" xfId="0" applyFont="1" applyFill="1" applyBorder="1" applyAlignment="1" applyProtection="1">
      <alignment vertical="center"/>
      <protection/>
    </xf>
    <xf numFmtId="49" fontId="17" fillId="0" borderId="26" xfId="0" applyNumberFormat="1" applyFont="1" applyFill="1" applyBorder="1" applyAlignment="1" applyProtection="1">
      <alignment horizontal="left" vertical="center"/>
      <protection/>
    </xf>
    <xf numFmtId="0" fontId="16" fillId="0" borderId="26" xfId="0" applyFont="1" applyBorder="1" applyAlignment="1" applyProtection="1">
      <alignment horizontal="center" vertical="center" wrapText="1"/>
      <protection locked="0"/>
    </xf>
    <xf numFmtId="0" fontId="16" fillId="0" borderId="41" xfId="0" applyFont="1" applyBorder="1" applyAlignment="1" applyProtection="1">
      <alignment horizontal="left" vertical="center" wrapText="1" readingOrder="1"/>
      <protection locked="0"/>
    </xf>
    <xf numFmtId="0" fontId="16" fillId="0" borderId="43" xfId="0" applyFont="1" applyBorder="1" applyAlignment="1" applyProtection="1">
      <alignment horizontal="left" vertical="center" wrapText="1" readingOrder="1"/>
      <protection locked="0"/>
    </xf>
    <xf numFmtId="0" fontId="17" fillId="35" borderId="38" xfId="0" applyNumberFormat="1" applyFont="1" applyFill="1" applyBorder="1" applyAlignment="1" applyProtection="1">
      <alignment horizontal="left" vertical="center" wrapText="1"/>
      <protection/>
    </xf>
    <xf numFmtId="0" fontId="17" fillId="35" borderId="27" xfId="0" applyFont="1" applyFill="1" applyBorder="1" applyAlignment="1" applyProtection="1">
      <alignment horizontal="left" vertical="center" wrapText="1" readingOrder="1"/>
      <protection locked="0"/>
    </xf>
    <xf numFmtId="0" fontId="17" fillId="35" borderId="40" xfId="0" applyFont="1" applyFill="1" applyBorder="1" applyAlignment="1" applyProtection="1">
      <alignment horizontal="left" vertical="center" wrapText="1" readingOrder="1"/>
      <protection locked="0"/>
    </xf>
    <xf numFmtId="0" fontId="17" fillId="35" borderId="38" xfId="0" applyNumberFormat="1" applyFont="1" applyFill="1" applyBorder="1" applyAlignment="1" applyProtection="1">
      <alignment horizontal="left" vertical="center"/>
      <protection/>
    </xf>
    <xf numFmtId="0" fontId="17" fillId="35" borderId="38" xfId="0" applyFont="1" applyFill="1" applyBorder="1" applyAlignment="1" applyProtection="1">
      <alignment vertical="center"/>
      <protection locked="0"/>
    </xf>
    <xf numFmtId="0" fontId="16" fillId="0" borderId="47" xfId="0" applyFont="1" applyBorder="1" applyAlignment="1" applyProtection="1">
      <alignment horizontal="left" vertical="center" wrapText="1"/>
      <protection/>
    </xf>
    <xf numFmtId="0" fontId="16" fillId="0" borderId="32" xfId="0" applyFont="1" applyBorder="1" applyAlignment="1" applyProtection="1">
      <alignment horizontal="center" vertical="center" wrapText="1"/>
      <protection locked="0"/>
    </xf>
    <xf numFmtId="0" fontId="16" fillId="0" borderId="29" xfId="0" applyFont="1" applyBorder="1" applyAlignment="1" applyProtection="1">
      <alignment horizontal="left" vertical="center" wrapText="1" readingOrder="1"/>
      <protection locked="0"/>
    </xf>
    <xf numFmtId="0" fontId="16" fillId="0" borderId="31" xfId="0" applyFont="1" applyBorder="1" applyAlignment="1" applyProtection="1">
      <alignment horizontal="left" vertical="center" wrapText="1" readingOrder="1"/>
      <protection locked="0"/>
    </xf>
    <xf numFmtId="0" fontId="16" fillId="37" borderId="27" xfId="0" applyFont="1" applyFill="1" applyBorder="1" applyAlignment="1" applyProtection="1">
      <alignment horizontal="left" vertical="center" wrapText="1"/>
      <protection/>
    </xf>
    <xf numFmtId="0" fontId="17" fillId="38" borderId="45" xfId="0" applyFont="1" applyFill="1" applyBorder="1" applyAlignment="1" applyProtection="1">
      <alignment horizontal="center" vertical="center"/>
      <protection/>
    </xf>
    <xf numFmtId="0" fontId="17" fillId="0" borderId="0" xfId="0" applyFont="1" applyBorder="1" applyAlignment="1" applyProtection="1">
      <alignment horizontal="center" vertical="center" wrapText="1"/>
      <protection/>
    </xf>
    <xf numFmtId="2" fontId="17" fillId="0" borderId="0" xfId="0" applyNumberFormat="1" applyFont="1" applyBorder="1" applyAlignment="1" applyProtection="1">
      <alignment horizontal="center" vertical="center"/>
      <protection/>
    </xf>
    <xf numFmtId="2" fontId="16" fillId="0" borderId="0" xfId="0" applyNumberFormat="1" applyFont="1" applyAlignment="1" applyProtection="1">
      <alignment horizontal="center" vertical="center"/>
      <protection/>
    </xf>
    <xf numFmtId="0" fontId="16" fillId="0" borderId="0" xfId="0" applyFont="1" applyAlignment="1" applyProtection="1">
      <alignment vertical="center" wrapText="1"/>
      <protection/>
    </xf>
    <xf numFmtId="0" fontId="16" fillId="0" borderId="0" xfId="0" applyFont="1" applyAlignment="1" applyProtection="1">
      <alignment horizontal="justify"/>
      <protection/>
    </xf>
    <xf numFmtId="0" fontId="17" fillId="39" borderId="15" xfId="0" applyFont="1" applyFill="1" applyBorder="1" applyAlignment="1" applyProtection="1">
      <alignment vertical="center"/>
      <protection/>
    </xf>
    <xf numFmtId="0" fontId="16" fillId="39" borderId="16" xfId="0" applyFont="1" applyFill="1" applyBorder="1" applyAlignment="1" applyProtection="1">
      <alignment/>
      <protection/>
    </xf>
    <xf numFmtId="0" fontId="16" fillId="39" borderId="17" xfId="0" applyFont="1" applyFill="1" applyBorder="1" applyAlignment="1" applyProtection="1">
      <alignment/>
      <protection/>
    </xf>
    <xf numFmtId="0" fontId="16" fillId="39" borderId="15" xfId="0" applyFont="1" applyFill="1" applyBorder="1" applyAlignment="1" applyProtection="1">
      <alignment/>
      <protection/>
    </xf>
    <xf numFmtId="0" fontId="17" fillId="39" borderId="18" xfId="0" applyFont="1" applyFill="1" applyBorder="1" applyAlignment="1" applyProtection="1">
      <alignment vertical="center"/>
      <protection/>
    </xf>
    <xf numFmtId="0" fontId="17" fillId="39" borderId="19" xfId="0" applyFont="1" applyFill="1" applyBorder="1" applyAlignment="1" applyProtection="1">
      <alignment vertical="center"/>
      <protection/>
    </xf>
    <xf numFmtId="0" fontId="17" fillId="39" borderId="20" xfId="0" applyFont="1" applyFill="1" applyBorder="1" applyAlignment="1" applyProtection="1">
      <alignment vertical="center"/>
      <protection/>
    </xf>
    <xf numFmtId="0" fontId="17" fillId="39" borderId="49" xfId="0" applyFont="1" applyFill="1" applyBorder="1" applyAlignment="1" applyProtection="1">
      <alignment horizontal="center" vertical="center" textRotation="90"/>
      <protection/>
    </xf>
    <xf numFmtId="0" fontId="17" fillId="39" borderId="17" xfId="0" applyFont="1" applyFill="1" applyBorder="1" applyAlignment="1" applyProtection="1">
      <alignment horizontal="center" vertical="center" textRotation="90" wrapText="1"/>
      <protection/>
    </xf>
    <xf numFmtId="0" fontId="17" fillId="39" borderId="49" xfId="0" applyFont="1" applyFill="1" applyBorder="1" applyAlignment="1" applyProtection="1">
      <alignment horizontal="center" vertical="center" textRotation="90" wrapText="1"/>
      <protection/>
    </xf>
    <xf numFmtId="0" fontId="17" fillId="39" borderId="17" xfId="0" applyFont="1" applyFill="1" applyBorder="1" applyAlignment="1" applyProtection="1">
      <alignment horizontal="center" vertical="center"/>
      <protection/>
    </xf>
    <xf numFmtId="0" fontId="17" fillId="39" borderId="49" xfId="0" applyFont="1" applyFill="1" applyBorder="1" applyAlignment="1" applyProtection="1">
      <alignment horizontal="center" vertical="center"/>
      <protection/>
    </xf>
    <xf numFmtId="0" fontId="17" fillId="0" borderId="0" xfId="0" applyFont="1" applyBorder="1" applyAlignment="1" applyProtection="1">
      <alignment vertical="center"/>
      <protection/>
    </xf>
    <xf numFmtId="0" fontId="17" fillId="35" borderId="23" xfId="0" applyNumberFormat="1" applyFont="1" applyFill="1" applyBorder="1" applyAlignment="1" applyProtection="1">
      <alignment horizontal="left" vertical="center"/>
      <protection/>
    </xf>
    <xf numFmtId="0" fontId="16" fillId="0" borderId="38" xfId="0" applyFont="1" applyBorder="1" applyAlignment="1" applyProtection="1">
      <alignment horizontal="left" vertical="center" wrapText="1"/>
      <protection/>
    </xf>
    <xf numFmtId="0" fontId="16" fillId="0" borderId="50" xfId="0" applyFont="1" applyBorder="1" applyAlignment="1" applyProtection="1">
      <alignment horizontal="left" vertical="center" wrapText="1"/>
      <protection/>
    </xf>
    <xf numFmtId="0" fontId="16" fillId="0" borderId="0" xfId="0" applyFont="1" applyBorder="1" applyAlignment="1" applyProtection="1">
      <alignment vertical="center" wrapText="1"/>
      <protection/>
    </xf>
    <xf numFmtId="0" fontId="16" fillId="0" borderId="51" xfId="0" applyFont="1" applyBorder="1" applyAlignment="1" applyProtection="1">
      <alignment horizontal="left" vertical="center" wrapText="1"/>
      <protection locked="0"/>
    </xf>
    <xf numFmtId="0" fontId="16" fillId="0" borderId="52" xfId="0" applyFont="1" applyBorder="1" applyAlignment="1" applyProtection="1">
      <alignment horizontal="left" vertical="center" wrapText="1"/>
      <protection locked="0"/>
    </xf>
    <xf numFmtId="0" fontId="16" fillId="0" borderId="53" xfId="0" applyFont="1" applyBorder="1" applyAlignment="1" applyProtection="1">
      <alignment horizontal="center" vertical="center" wrapText="1"/>
      <protection/>
    </xf>
    <xf numFmtId="0" fontId="16" fillId="0" borderId="54" xfId="0" applyFont="1" applyBorder="1" applyAlignment="1" applyProtection="1">
      <alignment horizontal="center" vertical="center" wrapText="1"/>
      <protection/>
    </xf>
    <xf numFmtId="0" fontId="16" fillId="0" borderId="52" xfId="0" applyFont="1" applyBorder="1" applyAlignment="1" applyProtection="1">
      <alignment horizontal="center" vertical="center" wrapText="1"/>
      <protection/>
    </xf>
    <xf numFmtId="0" fontId="17" fillId="35" borderId="38" xfId="0" applyFont="1" applyFill="1" applyBorder="1" applyAlignment="1" applyProtection="1">
      <alignment horizontal="left" vertical="center"/>
      <protection/>
    </xf>
    <xf numFmtId="0" fontId="17" fillId="35" borderId="27" xfId="0" applyFont="1" applyFill="1" applyBorder="1" applyAlignment="1" applyProtection="1">
      <alignment horizontal="left" vertical="center" wrapText="1"/>
      <protection locked="0"/>
    </xf>
    <xf numFmtId="0" fontId="17" fillId="35" borderId="40" xfId="0" applyFont="1" applyFill="1" applyBorder="1" applyAlignment="1" applyProtection="1">
      <alignment horizontal="left" vertical="center" wrapText="1"/>
      <protection locked="0"/>
    </xf>
    <xf numFmtId="0" fontId="16" fillId="0" borderId="38" xfId="0" applyFont="1" applyBorder="1" applyAlignment="1" applyProtection="1">
      <alignment horizontal="left"/>
      <protection/>
    </xf>
    <xf numFmtId="0" fontId="16" fillId="0" borderId="55" xfId="0" applyFont="1" applyBorder="1" applyAlignment="1" applyProtection="1">
      <alignment horizontal="left" vertical="center"/>
      <protection/>
    </xf>
    <xf numFmtId="1" fontId="16" fillId="0" borderId="29" xfId="0" applyNumberFormat="1" applyFont="1" applyBorder="1" applyAlignment="1" applyProtection="1">
      <alignment horizontal="center" vertical="center" wrapText="1"/>
      <protection locked="0"/>
    </xf>
    <xf numFmtId="1" fontId="16" fillId="0" borderId="30" xfId="0" applyNumberFormat="1" applyFont="1" applyBorder="1" applyAlignment="1" applyProtection="1">
      <alignment horizontal="center" vertical="center" wrapText="1"/>
      <protection locked="0"/>
    </xf>
    <xf numFmtId="1" fontId="16" fillId="0" borderId="31" xfId="0" applyNumberFormat="1" applyFont="1" applyBorder="1" applyAlignment="1" applyProtection="1">
      <alignment horizontal="center" vertical="center" wrapText="1"/>
      <protection locked="0"/>
    </xf>
    <xf numFmtId="0" fontId="16" fillId="0" borderId="29" xfId="0" applyFont="1" applyBorder="1" applyAlignment="1" applyProtection="1">
      <alignment horizontal="left" vertical="center" wrapText="1"/>
      <protection locked="0"/>
    </xf>
    <xf numFmtId="0" fontId="16" fillId="0" borderId="31" xfId="0" applyFont="1" applyBorder="1" applyAlignment="1" applyProtection="1">
      <alignment horizontal="left" vertical="center" wrapText="1"/>
      <protection locked="0"/>
    </xf>
    <xf numFmtId="0" fontId="16" fillId="0" borderId="55" xfId="0" applyFont="1" applyBorder="1" applyAlignment="1" applyProtection="1">
      <alignment horizontal="left" vertical="center" wrapText="1"/>
      <protection/>
    </xf>
    <xf numFmtId="1" fontId="16" fillId="0" borderId="34" xfId="0" applyNumberFormat="1" applyFont="1" applyBorder="1" applyAlignment="1" applyProtection="1">
      <alignment horizontal="center" vertical="center" wrapText="1"/>
      <protection locked="0"/>
    </xf>
    <xf numFmtId="1" fontId="16" fillId="0" borderId="35" xfId="0" applyNumberFormat="1" applyFont="1" applyBorder="1" applyAlignment="1" applyProtection="1">
      <alignment horizontal="center" vertical="center" wrapText="1"/>
      <protection locked="0"/>
    </xf>
    <xf numFmtId="1" fontId="16" fillId="0" borderId="36" xfId="0" applyNumberFormat="1" applyFont="1" applyBorder="1" applyAlignment="1" applyProtection="1">
      <alignment horizontal="center" vertical="center" wrapText="1"/>
      <protection locked="0"/>
    </xf>
    <xf numFmtId="0" fontId="16" fillId="0" borderId="34" xfId="0" applyFont="1" applyBorder="1" applyAlignment="1" applyProtection="1">
      <alignment horizontal="left" vertical="center" wrapText="1"/>
      <protection locked="0"/>
    </xf>
    <xf numFmtId="0" fontId="16" fillId="0" borderId="36" xfId="0" applyFont="1" applyBorder="1" applyAlignment="1" applyProtection="1">
      <alignment horizontal="left" vertical="center" wrapText="1"/>
      <protection locked="0"/>
    </xf>
    <xf numFmtId="0" fontId="16" fillId="0" borderId="38" xfId="0" applyFont="1" applyBorder="1" applyAlignment="1" applyProtection="1">
      <alignment horizontal="left" vertical="center"/>
      <protection/>
    </xf>
    <xf numFmtId="0" fontId="17" fillId="0" borderId="31" xfId="0" applyFont="1" applyBorder="1" applyAlignment="1" applyProtection="1">
      <alignment horizontal="left" vertical="center" wrapText="1"/>
      <protection locked="0"/>
    </xf>
    <xf numFmtId="0" fontId="16" fillId="0" borderId="26" xfId="0" applyFont="1" applyBorder="1" applyAlignment="1" applyProtection="1">
      <alignment horizontal="left" vertical="center" wrapText="1"/>
      <protection/>
    </xf>
    <xf numFmtId="1" fontId="16" fillId="0" borderId="41" xfId="0" applyNumberFormat="1" applyFont="1" applyBorder="1" applyAlignment="1" applyProtection="1">
      <alignment horizontal="center" vertical="center" wrapText="1"/>
      <protection locked="0"/>
    </xf>
    <xf numFmtId="1" fontId="16" fillId="0" borderId="42" xfId="0" applyNumberFormat="1" applyFont="1" applyBorder="1" applyAlignment="1" applyProtection="1">
      <alignment horizontal="center" vertical="center" wrapText="1"/>
      <protection locked="0"/>
    </xf>
    <xf numFmtId="1" fontId="16" fillId="0" borderId="43" xfId="0" applyNumberFormat="1" applyFont="1" applyBorder="1" applyAlignment="1" applyProtection="1">
      <alignment horizontal="center" vertical="center" wrapText="1"/>
      <protection locked="0"/>
    </xf>
    <xf numFmtId="0" fontId="16" fillId="0" borderId="41" xfId="0" applyFont="1" applyBorder="1" applyAlignment="1" applyProtection="1">
      <alignment horizontal="left" vertical="center" wrapText="1"/>
      <protection locked="0"/>
    </xf>
    <xf numFmtId="0" fontId="16" fillId="0" borderId="43" xfId="0" applyFont="1" applyBorder="1" applyAlignment="1" applyProtection="1">
      <alignment horizontal="left" vertical="center" wrapText="1"/>
      <protection locked="0"/>
    </xf>
    <xf numFmtId="0" fontId="17" fillId="35" borderId="56" xfId="0" applyFont="1" applyFill="1" applyBorder="1" applyAlignment="1" applyProtection="1">
      <alignment horizontal="left" vertical="center"/>
      <protection/>
    </xf>
    <xf numFmtId="0" fontId="16" fillId="0" borderId="26" xfId="0" applyFont="1" applyBorder="1" applyAlignment="1" applyProtection="1">
      <alignment horizontal="left"/>
      <protection/>
    </xf>
    <xf numFmtId="0" fontId="16" fillId="0" borderId="37" xfId="0" applyFont="1" applyBorder="1" applyAlignment="1" applyProtection="1">
      <alignment horizontal="left" vertical="center" wrapText="1"/>
      <protection/>
    </xf>
    <xf numFmtId="0" fontId="16" fillId="0" borderId="57" xfId="0" applyFont="1" applyBorder="1" applyAlignment="1" applyProtection="1">
      <alignment horizontal="left" vertical="center" wrapText="1"/>
      <protection/>
    </xf>
    <xf numFmtId="0" fontId="16" fillId="0" borderId="58" xfId="0" applyFont="1" applyBorder="1" applyAlignment="1" applyProtection="1">
      <alignment horizontal="left" vertical="center" wrapText="1"/>
      <protection/>
    </xf>
    <xf numFmtId="0" fontId="17" fillId="39" borderId="20" xfId="0" applyFont="1" applyFill="1" applyBorder="1" applyAlignment="1" applyProtection="1">
      <alignment horizontal="center" vertical="center"/>
      <protection/>
    </xf>
    <xf numFmtId="220" fontId="17" fillId="0" borderId="16" xfId="0" applyNumberFormat="1" applyFont="1" applyFill="1" applyBorder="1" applyAlignment="1" applyProtection="1">
      <alignment horizontal="center" vertical="center"/>
      <protection/>
    </xf>
    <xf numFmtId="0" fontId="16" fillId="0" borderId="0" xfId="0" applyFont="1" applyAlignment="1" applyProtection="1">
      <alignment horizontal="justify" vertical="top" wrapText="1"/>
      <protection/>
    </xf>
    <xf numFmtId="49" fontId="16" fillId="0" borderId="0" xfId="0" applyNumberFormat="1" applyFont="1" applyFill="1" applyAlignment="1" applyProtection="1">
      <alignment horizontal="left" vertical="center"/>
      <protection/>
    </xf>
    <xf numFmtId="0" fontId="16" fillId="0" borderId="0" xfId="0" applyFont="1" applyFill="1" applyAlignment="1" applyProtection="1">
      <alignment horizontal="center" vertical="center" wrapText="1"/>
      <protection/>
    </xf>
    <xf numFmtId="0" fontId="16" fillId="0" borderId="0" xfId="0" applyFont="1" applyFill="1" applyAlignment="1" applyProtection="1">
      <alignment/>
      <protection/>
    </xf>
    <xf numFmtId="0" fontId="17" fillId="40" borderId="15" xfId="0" applyFont="1" applyFill="1" applyBorder="1" applyAlignment="1" applyProtection="1">
      <alignment vertical="center"/>
      <protection/>
    </xf>
    <xf numFmtId="0" fontId="17" fillId="40" borderId="16" xfId="0" applyFont="1" applyFill="1" applyBorder="1" applyAlignment="1" applyProtection="1">
      <alignment vertical="center"/>
      <protection/>
    </xf>
    <xf numFmtId="0" fontId="17" fillId="40" borderId="17" xfId="0" applyFont="1" applyFill="1" applyBorder="1" applyAlignment="1" applyProtection="1">
      <alignment vertical="center"/>
      <protection/>
    </xf>
    <xf numFmtId="49" fontId="17" fillId="40" borderId="18" xfId="0" applyNumberFormat="1" applyFont="1" applyFill="1" applyBorder="1" applyAlignment="1" applyProtection="1">
      <alignment vertical="center"/>
      <protection/>
    </xf>
    <xf numFmtId="0" fontId="17" fillId="40" borderId="19" xfId="0" applyFont="1" applyFill="1" applyBorder="1" applyAlignment="1" applyProtection="1">
      <alignment vertical="center"/>
      <protection/>
    </xf>
    <xf numFmtId="0" fontId="16" fillId="40" borderId="19" xfId="0" applyFont="1" applyFill="1" applyBorder="1" applyAlignment="1" applyProtection="1">
      <alignment vertical="center"/>
      <protection/>
    </xf>
    <xf numFmtId="0" fontId="16" fillId="40" borderId="20" xfId="0" applyFont="1" applyFill="1" applyBorder="1" applyAlignment="1" applyProtection="1">
      <alignment vertical="center"/>
      <protection/>
    </xf>
    <xf numFmtId="0" fontId="16" fillId="40" borderId="18" xfId="0" applyFont="1" applyFill="1" applyBorder="1" applyAlignment="1" applyProtection="1">
      <alignment vertical="center"/>
      <protection/>
    </xf>
    <xf numFmtId="0" fontId="17" fillId="40" borderId="21" xfId="0" applyFont="1" applyFill="1" applyBorder="1" applyAlignment="1" applyProtection="1">
      <alignment horizontal="center" vertical="center" textRotation="90"/>
      <protection/>
    </xf>
    <xf numFmtId="0" fontId="17" fillId="40" borderId="22" xfId="0" applyFont="1" applyFill="1" applyBorder="1" applyAlignment="1" applyProtection="1">
      <alignment horizontal="center" vertical="center" textRotation="90" wrapText="1"/>
      <protection/>
    </xf>
    <xf numFmtId="0" fontId="17" fillId="40" borderId="21" xfId="0" applyFont="1" applyFill="1" applyBorder="1" applyAlignment="1" applyProtection="1">
      <alignment horizontal="center" vertical="center" textRotation="90" wrapText="1"/>
      <protection/>
    </xf>
    <xf numFmtId="0" fontId="17" fillId="40" borderId="22" xfId="0" applyFont="1" applyFill="1" applyBorder="1" applyAlignment="1" applyProtection="1">
      <alignment horizontal="center" vertical="center"/>
      <protection/>
    </xf>
    <xf numFmtId="0" fontId="16" fillId="0" borderId="0" xfId="0" applyFont="1" applyFill="1" applyBorder="1" applyAlignment="1" applyProtection="1">
      <alignment vertical="center"/>
      <protection/>
    </xf>
    <xf numFmtId="0" fontId="17" fillId="35" borderId="24" xfId="0" applyFont="1" applyFill="1" applyBorder="1" applyAlignment="1" applyProtection="1">
      <alignment vertical="center" wrapText="1"/>
      <protection locked="0"/>
    </xf>
    <xf numFmtId="0" fontId="17" fillId="35" borderId="25" xfId="0" applyFont="1" applyFill="1" applyBorder="1" applyAlignment="1" applyProtection="1">
      <alignment vertical="center" wrapText="1"/>
      <protection locked="0"/>
    </xf>
    <xf numFmtId="0" fontId="17" fillId="0" borderId="0" xfId="0" applyFont="1" applyFill="1" applyAlignment="1" applyProtection="1">
      <alignment/>
      <protection/>
    </xf>
    <xf numFmtId="0" fontId="16" fillId="0" borderId="26" xfId="0" applyNumberFormat="1" applyFont="1" applyFill="1" applyBorder="1" applyAlignment="1" applyProtection="1">
      <alignment horizontal="left" vertical="center"/>
      <protection/>
    </xf>
    <xf numFmtId="0" fontId="16" fillId="0" borderId="55" xfId="0" applyNumberFormat="1" applyFont="1" applyFill="1" applyBorder="1" applyAlignment="1" applyProtection="1">
      <alignment horizontal="left" vertical="center"/>
      <protection/>
    </xf>
    <xf numFmtId="0" fontId="16" fillId="0" borderId="27" xfId="0" applyFont="1" applyFill="1" applyBorder="1" applyAlignment="1" applyProtection="1">
      <alignment horizontal="left" vertical="center" wrapText="1"/>
      <protection/>
    </xf>
    <xf numFmtId="0" fontId="16" fillId="0" borderId="41" xfId="0" applyFont="1" applyFill="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16" fillId="0" borderId="41" xfId="0" applyFont="1" applyFill="1" applyBorder="1" applyAlignment="1" applyProtection="1">
      <alignment horizontal="left" vertical="center" wrapText="1"/>
      <protection locked="0"/>
    </xf>
    <xf numFmtId="0" fontId="16" fillId="0" borderId="31" xfId="0" applyFont="1" applyFill="1" applyBorder="1" applyAlignment="1" applyProtection="1">
      <alignment horizontal="left" vertical="center" wrapText="1"/>
      <protection locked="0"/>
    </xf>
    <xf numFmtId="0" fontId="16" fillId="0" borderId="26" xfId="0" applyFont="1" applyFill="1" applyBorder="1" applyAlignment="1" applyProtection="1">
      <alignment horizontal="center" vertical="center" wrapText="1"/>
      <protection/>
    </xf>
    <xf numFmtId="0" fontId="16" fillId="0" borderId="42" xfId="0" applyFont="1" applyFill="1" applyBorder="1" applyAlignment="1" applyProtection="1">
      <alignment horizontal="center" vertical="center" wrapText="1"/>
      <protection/>
    </xf>
    <xf numFmtId="0" fontId="16" fillId="0" borderId="43" xfId="0" applyFont="1" applyFill="1" applyBorder="1" applyAlignment="1" applyProtection="1">
      <alignment horizontal="center" vertical="center" wrapText="1"/>
      <protection/>
    </xf>
    <xf numFmtId="0" fontId="16" fillId="0" borderId="0" xfId="0" applyFont="1" applyFill="1" applyBorder="1" applyAlignment="1" applyProtection="1">
      <alignment horizontal="left" vertical="center" wrapText="1"/>
      <protection/>
    </xf>
    <xf numFmtId="0" fontId="16" fillId="0" borderId="36" xfId="0" applyFont="1" applyFill="1" applyBorder="1" applyAlignment="1" applyProtection="1">
      <alignment horizontal="left" vertical="center" wrapText="1"/>
      <protection locked="0"/>
    </xf>
    <xf numFmtId="0" fontId="16" fillId="0" borderId="29"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protection locked="0"/>
    </xf>
    <xf numFmtId="0" fontId="16" fillId="0" borderId="29" xfId="0" applyFont="1" applyFill="1" applyBorder="1" applyAlignment="1" applyProtection="1">
      <alignment horizontal="left" vertical="center" wrapText="1"/>
      <protection locked="0"/>
    </xf>
    <xf numFmtId="0" fontId="16" fillId="0" borderId="32" xfId="0" applyFont="1" applyFill="1" applyBorder="1" applyAlignment="1" applyProtection="1">
      <alignment horizontal="center" vertical="center" wrapText="1"/>
      <protection/>
    </xf>
    <xf numFmtId="0" fontId="16" fillId="0" borderId="30" xfId="0" applyFont="1" applyFill="1" applyBorder="1" applyAlignment="1" applyProtection="1">
      <alignment horizontal="center" vertical="center" wrapText="1"/>
      <protection/>
    </xf>
    <xf numFmtId="0" fontId="16" fillId="0" borderId="31" xfId="0" applyFont="1" applyFill="1" applyBorder="1" applyAlignment="1" applyProtection="1">
      <alignment horizontal="center" vertical="center" wrapText="1"/>
      <protection/>
    </xf>
    <xf numFmtId="0" fontId="17" fillId="0" borderId="43" xfId="0" applyFont="1" applyFill="1" applyBorder="1" applyAlignment="1" applyProtection="1">
      <alignment horizontal="left" vertical="center" wrapText="1"/>
      <protection locked="0"/>
    </xf>
    <xf numFmtId="0" fontId="16" fillId="0" borderId="47" xfId="0" applyFont="1" applyFill="1" applyBorder="1" applyAlignment="1" applyProtection="1">
      <alignment horizontal="left" vertical="center" wrapText="1"/>
      <protection/>
    </xf>
    <xf numFmtId="0" fontId="17" fillId="0" borderId="31" xfId="0" applyFont="1" applyFill="1" applyBorder="1" applyAlignment="1" applyProtection="1">
      <alignment horizontal="left" vertical="center" wrapText="1"/>
      <protection locked="0"/>
    </xf>
    <xf numFmtId="0" fontId="16" fillId="0" borderId="43" xfId="0" applyFont="1" applyFill="1" applyBorder="1" applyAlignment="1" applyProtection="1">
      <alignment horizontal="left" vertical="center" wrapText="1"/>
      <protection locked="0"/>
    </xf>
    <xf numFmtId="0" fontId="17" fillId="0" borderId="29" xfId="0" applyFont="1" applyFill="1" applyBorder="1" applyAlignment="1" applyProtection="1">
      <alignment horizontal="left" vertical="center" wrapText="1"/>
      <protection locked="0"/>
    </xf>
    <xf numFmtId="0" fontId="16" fillId="0" borderId="13" xfId="0" applyFont="1" applyFill="1" applyBorder="1" applyAlignment="1" applyProtection="1">
      <alignment horizontal="center" vertical="center" wrapText="1"/>
      <protection/>
    </xf>
    <xf numFmtId="0" fontId="16" fillId="0" borderId="44" xfId="0" applyFont="1" applyFill="1" applyBorder="1" applyAlignment="1" applyProtection="1">
      <alignment horizontal="center" vertical="center" wrapText="1"/>
      <protection/>
    </xf>
    <xf numFmtId="0" fontId="16" fillId="0" borderId="14" xfId="0" applyFont="1" applyFill="1" applyBorder="1" applyAlignment="1" applyProtection="1">
      <alignment horizontal="center" vertical="center" wrapText="1"/>
      <protection/>
    </xf>
    <xf numFmtId="0" fontId="17" fillId="40" borderId="45" xfId="0" applyFont="1" applyFill="1" applyBorder="1" applyAlignment="1" applyProtection="1">
      <alignment horizontal="center" vertical="center"/>
      <protection/>
    </xf>
    <xf numFmtId="9" fontId="17" fillId="40" borderId="22" xfId="0" applyNumberFormat="1" applyFont="1" applyFill="1" applyBorder="1" applyAlignment="1" applyProtection="1">
      <alignment horizontal="center" vertical="center"/>
      <protection/>
    </xf>
    <xf numFmtId="9" fontId="17" fillId="40" borderId="21" xfId="0" applyNumberFormat="1" applyFont="1" applyFill="1" applyBorder="1" applyAlignment="1" applyProtection="1">
      <alignment horizontal="center" vertical="center"/>
      <protection/>
    </xf>
    <xf numFmtId="0" fontId="16" fillId="0" borderId="0" xfId="0" applyFont="1" applyFill="1" applyAlignment="1" applyProtection="1">
      <alignment vertical="top" wrapText="1"/>
      <protection/>
    </xf>
    <xf numFmtId="0" fontId="17" fillId="0" borderId="0" xfId="0" applyFont="1" applyFill="1" applyBorder="1" applyAlignment="1" applyProtection="1">
      <alignment horizontal="center" vertical="center" wrapText="1"/>
      <protection/>
    </xf>
    <xf numFmtId="2" fontId="17" fillId="0" borderId="0" xfId="0" applyNumberFormat="1" applyFont="1" applyFill="1" applyBorder="1" applyAlignment="1" applyProtection="1">
      <alignment horizontal="center" vertical="center"/>
      <protection/>
    </xf>
    <xf numFmtId="0" fontId="16" fillId="0" borderId="0" xfId="0" applyFont="1" applyFill="1" applyAlignment="1" applyProtection="1">
      <alignment horizontal="center"/>
      <protection/>
    </xf>
    <xf numFmtId="0" fontId="17" fillId="9" borderId="15" xfId="0" applyFont="1" applyFill="1" applyBorder="1" applyAlignment="1" applyProtection="1">
      <alignment vertical="center"/>
      <protection/>
    </xf>
    <xf numFmtId="0" fontId="17" fillId="9" borderId="16" xfId="0" applyFont="1" applyFill="1" applyBorder="1" applyAlignment="1" applyProtection="1">
      <alignment vertical="center"/>
      <protection/>
    </xf>
    <xf numFmtId="0" fontId="17" fillId="9" borderId="17" xfId="0" applyFont="1" applyFill="1" applyBorder="1" applyAlignment="1" applyProtection="1">
      <alignment vertical="center"/>
      <protection/>
    </xf>
    <xf numFmtId="0" fontId="17" fillId="9" borderId="18" xfId="0" applyFont="1" applyFill="1" applyBorder="1" applyAlignment="1" applyProtection="1">
      <alignment vertical="center"/>
      <protection/>
    </xf>
    <xf numFmtId="0" fontId="17" fillId="9" borderId="19" xfId="0" applyFont="1" applyFill="1" applyBorder="1" applyAlignment="1" applyProtection="1">
      <alignment vertical="center"/>
      <protection/>
    </xf>
    <xf numFmtId="0" fontId="16" fillId="9" borderId="19" xfId="0" applyFont="1" applyFill="1" applyBorder="1" applyAlignment="1" applyProtection="1">
      <alignment vertical="center"/>
      <protection/>
    </xf>
    <xf numFmtId="0" fontId="16" fillId="9" borderId="20" xfId="0" applyFont="1" applyFill="1" applyBorder="1" applyAlignment="1" applyProtection="1">
      <alignment vertical="center"/>
      <protection/>
    </xf>
    <xf numFmtId="0" fontId="17" fillId="9" borderId="21" xfId="0" applyFont="1" applyFill="1" applyBorder="1" applyAlignment="1" applyProtection="1">
      <alignment horizontal="center" vertical="center" textRotation="90"/>
      <protection/>
    </xf>
    <xf numFmtId="0" fontId="17" fillId="9" borderId="22" xfId="0" applyFont="1" applyFill="1" applyBorder="1" applyAlignment="1" applyProtection="1">
      <alignment horizontal="center" vertical="center" textRotation="90" wrapText="1"/>
      <protection/>
    </xf>
    <xf numFmtId="0" fontId="17" fillId="9" borderId="21" xfId="0" applyFont="1" applyFill="1" applyBorder="1" applyAlignment="1" applyProtection="1">
      <alignment horizontal="center" vertical="center" textRotation="90" wrapText="1"/>
      <protection/>
    </xf>
    <xf numFmtId="0" fontId="17" fillId="9" borderId="22" xfId="0" applyFont="1" applyFill="1" applyBorder="1" applyAlignment="1" applyProtection="1">
      <alignment horizontal="center" vertical="center"/>
      <protection/>
    </xf>
    <xf numFmtId="0" fontId="16" fillId="0" borderId="27" xfId="0" applyFont="1" applyBorder="1" applyAlignment="1" applyProtection="1">
      <alignment vertical="center" wrapText="1"/>
      <protection/>
    </xf>
    <xf numFmtId="0" fontId="16" fillId="0" borderId="42" xfId="0" applyNumberFormat="1" applyFont="1" applyBorder="1" applyAlignment="1" applyProtection="1">
      <alignment horizontal="center" vertical="center" wrapText="1"/>
      <protection locked="0"/>
    </xf>
    <xf numFmtId="0" fontId="16" fillId="0" borderId="43" xfId="0" applyNumberFormat="1" applyFont="1" applyBorder="1" applyAlignment="1" applyProtection="1">
      <alignment horizontal="center" vertical="center" wrapText="1"/>
      <protection locked="0"/>
    </xf>
    <xf numFmtId="0" fontId="16" fillId="0" borderId="27" xfId="0" applyFont="1" applyBorder="1" applyAlignment="1" applyProtection="1">
      <alignment horizontal="left" vertical="center"/>
      <protection/>
    </xf>
    <xf numFmtId="49" fontId="16" fillId="0" borderId="26" xfId="0" applyNumberFormat="1" applyFont="1" applyBorder="1" applyAlignment="1" applyProtection="1">
      <alignment horizontal="left" vertical="center"/>
      <protection/>
    </xf>
    <xf numFmtId="0" fontId="16" fillId="0" borderId="40" xfId="0" applyFont="1" applyFill="1" applyBorder="1" applyAlignment="1" applyProtection="1">
      <alignment horizontal="left" vertical="center" wrapText="1"/>
      <protection/>
    </xf>
    <xf numFmtId="0" fontId="16" fillId="41" borderId="27" xfId="0" applyFont="1" applyFill="1" applyBorder="1" applyAlignment="1" applyProtection="1">
      <alignment horizontal="left" vertical="center" wrapText="1"/>
      <protection/>
    </xf>
    <xf numFmtId="0" fontId="17" fillId="9" borderId="45" xfId="0" applyFont="1" applyFill="1" applyBorder="1" applyAlignment="1" applyProtection="1">
      <alignment horizontal="center" vertical="center"/>
      <protection/>
    </xf>
    <xf numFmtId="0" fontId="16" fillId="41" borderId="27" xfId="0" applyFont="1" applyFill="1" applyBorder="1" applyAlignment="1" applyProtection="1">
      <alignment horizontal="left" vertical="center"/>
      <protection/>
    </xf>
    <xf numFmtId="0" fontId="16" fillId="0" borderId="27" xfId="0" applyFont="1" applyBorder="1" applyAlignment="1" applyProtection="1">
      <alignment horizontal="left" vertical="center" wrapText="1"/>
      <protection locked="0"/>
    </xf>
    <xf numFmtId="0" fontId="16" fillId="0" borderId="0" xfId="0" applyFont="1" applyBorder="1" applyAlignment="1" applyProtection="1">
      <alignment horizontal="left" vertical="center" wrapText="1"/>
      <protection locked="0"/>
    </xf>
    <xf numFmtId="0" fontId="16" fillId="0" borderId="47" xfId="0" applyFont="1" applyBorder="1" applyAlignment="1" applyProtection="1">
      <alignment horizontal="left" vertical="center" wrapText="1"/>
      <protection locked="0"/>
    </xf>
    <xf numFmtId="0" fontId="16" fillId="0" borderId="58" xfId="0" applyFont="1" applyBorder="1" applyAlignment="1" applyProtection="1">
      <alignment horizontal="left" vertical="center" wrapText="1"/>
      <protection locked="0"/>
    </xf>
    <xf numFmtId="0" fontId="17" fillId="39" borderId="49" xfId="0" applyFont="1" applyFill="1" applyBorder="1" applyAlignment="1" applyProtection="1">
      <alignment horizontal="center" vertical="center" wrapText="1"/>
      <protection/>
    </xf>
    <xf numFmtId="0" fontId="16" fillId="0" borderId="27" xfId="0" applyFont="1" applyBorder="1" applyAlignment="1" applyProtection="1">
      <alignment horizontal="left" vertical="center" wrapText="1" readingOrder="1"/>
      <protection locked="0"/>
    </xf>
    <xf numFmtId="0" fontId="16" fillId="0" borderId="47" xfId="0" applyFont="1" applyBorder="1" applyAlignment="1" applyProtection="1">
      <alignment horizontal="left" vertical="center" wrapText="1" readingOrder="1"/>
      <protection locked="0"/>
    </xf>
    <xf numFmtId="0" fontId="17" fillId="38" borderId="21" xfId="0" applyFont="1" applyFill="1" applyBorder="1" applyAlignment="1" applyProtection="1">
      <alignment horizontal="center" vertical="center" wrapText="1"/>
      <protection/>
    </xf>
    <xf numFmtId="0" fontId="16" fillId="37" borderId="47" xfId="0" applyFont="1" applyFill="1" applyBorder="1" applyAlignment="1" applyProtection="1">
      <alignment horizontal="justify" vertical="center" wrapText="1"/>
      <protection locked="0"/>
    </xf>
    <xf numFmtId="0" fontId="16" fillId="0" borderId="58" xfId="0" applyFont="1" applyBorder="1" applyAlignment="1" applyProtection="1">
      <alignment horizontal="justify" vertical="center" wrapText="1"/>
      <protection locked="0"/>
    </xf>
    <xf numFmtId="0" fontId="16" fillId="0" borderId="47" xfId="0" applyFont="1" applyBorder="1" applyAlignment="1" applyProtection="1">
      <alignment horizontal="justify" vertical="center" wrapText="1"/>
      <protection locked="0"/>
    </xf>
    <xf numFmtId="0" fontId="16" fillId="0" borderId="27" xfId="0" applyFont="1" applyBorder="1" applyAlignment="1" applyProtection="1">
      <alignment horizontal="justify" vertical="center" wrapText="1"/>
      <protection locked="0"/>
    </xf>
    <xf numFmtId="0" fontId="17" fillId="0" borderId="47" xfId="0" applyFont="1" applyBorder="1" applyAlignment="1" applyProtection="1">
      <alignment horizontal="justify" vertical="center" wrapText="1"/>
      <protection locked="0"/>
    </xf>
    <xf numFmtId="0" fontId="17" fillId="0" borderId="27" xfId="0" applyFont="1" applyBorder="1" applyAlignment="1" applyProtection="1">
      <alignment horizontal="justify" vertical="center" wrapText="1"/>
      <protection locked="0"/>
    </xf>
    <xf numFmtId="0" fontId="17" fillId="0" borderId="58" xfId="0" applyFont="1" applyBorder="1" applyAlignment="1" applyProtection="1">
      <alignment horizontal="justify" vertical="center" wrapText="1"/>
      <protection locked="0"/>
    </xf>
    <xf numFmtId="0" fontId="17" fillId="36" borderId="21" xfId="0" applyFont="1" applyFill="1" applyBorder="1" applyAlignment="1" applyProtection="1">
      <alignment horizontal="center" vertical="center" wrapText="1"/>
      <protection/>
    </xf>
    <xf numFmtId="0" fontId="16" fillId="0" borderId="47" xfId="0" applyFont="1" applyFill="1" applyBorder="1" applyAlignment="1" applyProtection="1">
      <alignment horizontal="left" vertical="center" wrapText="1"/>
      <protection locked="0"/>
    </xf>
    <xf numFmtId="0" fontId="16" fillId="0" borderId="58" xfId="0" applyFont="1" applyFill="1" applyBorder="1" applyAlignment="1" applyProtection="1">
      <alignment horizontal="left" vertical="center" wrapText="1"/>
      <protection locked="0"/>
    </xf>
    <xf numFmtId="0" fontId="16" fillId="0" borderId="27" xfId="0" applyFont="1" applyFill="1" applyBorder="1" applyAlignment="1" applyProtection="1">
      <alignment horizontal="left" vertical="center" wrapText="1"/>
      <protection locked="0"/>
    </xf>
    <xf numFmtId="0" fontId="17" fillId="0" borderId="47" xfId="0" applyFont="1" applyFill="1" applyBorder="1" applyAlignment="1" applyProtection="1">
      <alignment horizontal="left" vertical="center" wrapText="1"/>
      <protection locked="0"/>
    </xf>
    <xf numFmtId="0" fontId="17" fillId="40" borderId="21" xfId="0" applyFont="1" applyFill="1" applyBorder="1" applyAlignment="1" applyProtection="1">
      <alignment horizontal="center" vertical="center" wrapText="1"/>
      <protection/>
    </xf>
    <xf numFmtId="0" fontId="17" fillId="9" borderId="21" xfId="0" applyFont="1" applyFill="1" applyBorder="1" applyAlignment="1" applyProtection="1">
      <alignment horizontal="center" vertical="center" wrapText="1"/>
      <protection/>
    </xf>
    <xf numFmtId="0" fontId="17" fillId="35" borderId="46" xfId="0" applyFont="1" applyFill="1" applyBorder="1" applyAlignment="1" applyProtection="1">
      <alignment horizontal="left" vertical="center"/>
      <protection/>
    </xf>
    <xf numFmtId="0" fontId="17" fillId="35" borderId="47" xfId="0" applyFont="1" applyFill="1" applyBorder="1" applyAlignment="1" applyProtection="1">
      <alignment horizontal="left" vertical="center" wrapText="1"/>
      <protection locked="0"/>
    </xf>
    <xf numFmtId="0" fontId="17" fillId="35" borderId="48" xfId="0" applyFont="1" applyFill="1" applyBorder="1" applyAlignment="1" applyProtection="1">
      <alignment horizontal="left" vertical="center" wrapText="1"/>
      <protection locked="0"/>
    </xf>
    <xf numFmtId="0" fontId="17" fillId="35" borderId="59" xfId="0" applyFont="1" applyFill="1" applyBorder="1" applyAlignment="1" applyProtection="1">
      <alignment horizontal="left" vertical="center"/>
      <protection/>
    </xf>
    <xf numFmtId="0" fontId="17" fillId="35" borderId="60" xfId="0" applyFont="1" applyFill="1" applyBorder="1" applyAlignment="1" applyProtection="1">
      <alignment vertical="center"/>
      <protection/>
    </xf>
    <xf numFmtId="0" fontId="17" fillId="35" borderId="60" xfId="0" applyFont="1" applyFill="1" applyBorder="1" applyAlignment="1" applyProtection="1">
      <alignment horizontal="left" vertical="center" wrapText="1"/>
      <protection locked="0"/>
    </xf>
    <xf numFmtId="0" fontId="17" fillId="35" borderId="61" xfId="0" applyFont="1" applyFill="1" applyBorder="1" applyAlignment="1" applyProtection="1">
      <alignment horizontal="left" vertical="center" wrapText="1"/>
      <protection locked="0"/>
    </xf>
    <xf numFmtId="0" fontId="16" fillId="35" borderId="38" xfId="0" applyFont="1" applyFill="1" applyBorder="1" applyAlignment="1" applyProtection="1">
      <alignment horizontal="center" vertical="center" wrapText="1"/>
      <protection locked="0"/>
    </xf>
    <xf numFmtId="0" fontId="16" fillId="35" borderId="62" xfId="0" applyFont="1" applyFill="1" applyBorder="1" applyAlignment="1" applyProtection="1">
      <alignment horizontal="center" vertical="center" wrapText="1"/>
      <protection locked="0"/>
    </xf>
    <xf numFmtId="0" fontId="16" fillId="0" borderId="26" xfId="0" applyNumberFormat="1" applyFont="1" applyBorder="1" applyAlignment="1" applyProtection="1">
      <alignment horizontal="center" vertical="center" wrapText="1"/>
      <protection locked="0"/>
    </xf>
    <xf numFmtId="0" fontId="17" fillId="35" borderId="60" xfId="0" applyFont="1" applyFill="1" applyBorder="1" applyAlignment="1" applyProtection="1">
      <alignment horizontal="right" vertical="center"/>
      <protection/>
    </xf>
    <xf numFmtId="0" fontId="17" fillId="35" borderId="59" xfId="0" applyFont="1" applyFill="1" applyBorder="1" applyAlignment="1" applyProtection="1">
      <alignment horizontal="center" vertical="center"/>
      <protection/>
    </xf>
    <xf numFmtId="9" fontId="17" fillId="35" borderId="13" xfId="0" applyNumberFormat="1" applyFont="1" applyFill="1" applyBorder="1" applyAlignment="1" applyProtection="1">
      <alignment horizontal="center" vertical="center"/>
      <protection/>
    </xf>
    <xf numFmtId="9" fontId="17" fillId="35" borderId="44" xfId="0" applyNumberFormat="1" applyFont="1" applyFill="1" applyBorder="1" applyAlignment="1" applyProtection="1">
      <alignment horizontal="center" vertical="center"/>
      <protection/>
    </xf>
    <xf numFmtId="9" fontId="17" fillId="35" borderId="14" xfId="0" applyNumberFormat="1" applyFont="1" applyFill="1" applyBorder="1" applyAlignment="1" applyProtection="1">
      <alignment horizontal="center" vertical="center"/>
      <protection/>
    </xf>
    <xf numFmtId="0" fontId="16" fillId="0" borderId="46" xfId="0" applyFont="1" applyBorder="1" applyAlignment="1" applyProtection="1">
      <alignment horizontal="left" vertical="center" wrapText="1"/>
      <protection/>
    </xf>
    <xf numFmtId="0" fontId="16" fillId="0" borderId="47" xfId="0" applyFont="1" applyBorder="1" applyAlignment="1" applyProtection="1">
      <alignment vertical="center" wrapText="1"/>
      <protection/>
    </xf>
    <xf numFmtId="0" fontId="16" fillId="35" borderId="46" xfId="0" applyFont="1" applyFill="1" applyBorder="1" applyAlignment="1" applyProtection="1">
      <alignment horizontal="center" vertical="center" wrapText="1"/>
      <protection locked="0"/>
    </xf>
    <xf numFmtId="0" fontId="16" fillId="0" borderId="32" xfId="0" applyNumberFormat="1" applyFont="1" applyBorder="1" applyAlignment="1" applyProtection="1">
      <alignment horizontal="center" vertical="center" wrapText="1"/>
      <protection locked="0"/>
    </xf>
    <xf numFmtId="0" fontId="16" fillId="0" borderId="30" xfId="0" applyNumberFormat="1" applyFont="1" applyBorder="1" applyAlignment="1" applyProtection="1">
      <alignment horizontal="center" vertical="center" wrapText="1"/>
      <protection locked="0"/>
    </xf>
    <xf numFmtId="0" fontId="16" fillId="0" borderId="31" xfId="0" applyNumberFormat="1" applyFont="1" applyBorder="1" applyAlignment="1" applyProtection="1">
      <alignment horizontal="center" vertical="center" wrapText="1"/>
      <protection locked="0"/>
    </xf>
    <xf numFmtId="9" fontId="17" fillId="39" borderId="45" xfId="0" applyNumberFormat="1" applyFont="1" applyFill="1" applyBorder="1" applyAlignment="1" applyProtection="1">
      <alignment horizontal="center" vertical="center"/>
      <protection/>
    </xf>
    <xf numFmtId="9" fontId="17" fillId="35" borderId="63" xfId="0" applyNumberFormat="1" applyFont="1" applyFill="1" applyBorder="1" applyAlignment="1" applyProtection="1">
      <alignment horizontal="center" vertical="center"/>
      <protection/>
    </xf>
    <xf numFmtId="0" fontId="17" fillId="35" borderId="64" xfId="0" applyFont="1" applyFill="1" applyBorder="1" applyAlignment="1" applyProtection="1">
      <alignment horizontal="center" vertical="center"/>
      <protection/>
    </xf>
    <xf numFmtId="0" fontId="16" fillId="0" borderId="32" xfId="0" applyFont="1" applyBorder="1" applyAlignment="1" applyProtection="1">
      <alignment horizontal="left"/>
      <protection/>
    </xf>
    <xf numFmtId="0" fontId="16" fillId="0" borderId="50" xfId="0" applyFont="1" applyBorder="1" applyAlignment="1" applyProtection="1">
      <alignment horizontal="left" vertical="center"/>
      <protection/>
    </xf>
    <xf numFmtId="0" fontId="17" fillId="35" borderId="23" xfId="0" applyFont="1" applyFill="1" applyBorder="1" applyAlignment="1" applyProtection="1">
      <alignment horizontal="left" vertical="center"/>
      <protection/>
    </xf>
    <xf numFmtId="0" fontId="17" fillId="35" borderId="24" xfId="0" applyFont="1" applyFill="1" applyBorder="1" applyAlignment="1" applyProtection="1">
      <alignment horizontal="left" vertical="center" wrapText="1"/>
      <protection locked="0"/>
    </xf>
    <xf numFmtId="0" fontId="17" fillId="35" borderId="25" xfId="0" applyFont="1" applyFill="1" applyBorder="1" applyAlignment="1" applyProtection="1">
      <alignment horizontal="left" vertical="center" wrapText="1"/>
      <protection locked="0"/>
    </xf>
    <xf numFmtId="9" fontId="17" fillId="38" borderId="45" xfId="0" applyNumberFormat="1" applyFont="1" applyFill="1" applyBorder="1" applyAlignment="1" applyProtection="1">
      <alignment horizontal="center" vertical="center"/>
      <protection/>
    </xf>
    <xf numFmtId="0" fontId="17" fillId="35" borderId="58" xfId="0" applyFont="1" applyFill="1" applyBorder="1" applyAlignment="1" applyProtection="1">
      <alignment vertical="center"/>
      <protection/>
    </xf>
    <xf numFmtId="0" fontId="17" fillId="35" borderId="58" xfId="0" applyFont="1" applyFill="1" applyBorder="1" applyAlignment="1" applyProtection="1">
      <alignment horizontal="right" vertical="center"/>
      <protection/>
    </xf>
    <xf numFmtId="0" fontId="17" fillId="35" borderId="56" xfId="0" applyFont="1" applyFill="1" applyBorder="1" applyAlignment="1" applyProtection="1">
      <alignment horizontal="center" vertical="center"/>
      <protection/>
    </xf>
    <xf numFmtId="9" fontId="17" fillId="35" borderId="37" xfId="0" applyNumberFormat="1" applyFont="1" applyFill="1" applyBorder="1" applyAlignment="1" applyProtection="1">
      <alignment horizontal="center" vertical="center"/>
      <protection/>
    </xf>
    <xf numFmtId="9" fontId="17" fillId="35" borderId="35" xfId="0" applyNumberFormat="1" applyFont="1" applyFill="1" applyBorder="1" applyAlignment="1" applyProtection="1">
      <alignment horizontal="center" vertical="center"/>
      <protection/>
    </xf>
    <xf numFmtId="9" fontId="17" fillId="35" borderId="36" xfId="0" applyNumberFormat="1" applyFont="1" applyFill="1" applyBorder="1" applyAlignment="1" applyProtection="1">
      <alignment horizontal="center" vertical="center"/>
      <protection/>
    </xf>
    <xf numFmtId="0" fontId="17" fillId="35" borderId="58" xfId="0" applyFont="1" applyFill="1" applyBorder="1" applyAlignment="1" applyProtection="1">
      <alignment horizontal="left" vertical="center" wrapText="1"/>
      <protection locked="0"/>
    </xf>
    <xf numFmtId="0" fontId="17" fillId="35" borderId="65" xfId="0" applyFont="1" applyFill="1" applyBorder="1" applyAlignment="1" applyProtection="1">
      <alignment horizontal="left" vertical="center" wrapText="1"/>
      <protection locked="0"/>
    </xf>
    <xf numFmtId="49" fontId="17" fillId="0" borderId="32" xfId="0" applyNumberFormat="1" applyFont="1" applyFill="1" applyBorder="1" applyAlignment="1" applyProtection="1">
      <alignment horizontal="left" vertical="center"/>
      <protection/>
    </xf>
    <xf numFmtId="0" fontId="17" fillId="35" borderId="23" xfId="0" applyNumberFormat="1" applyFont="1" applyFill="1" applyBorder="1" applyAlignment="1" applyProtection="1">
      <alignment horizontal="left" vertical="center" wrapText="1"/>
      <protection/>
    </xf>
    <xf numFmtId="0" fontId="17" fillId="35" borderId="24" xfId="0" applyFont="1" applyFill="1" applyBorder="1" applyAlignment="1" applyProtection="1">
      <alignment horizontal="left" vertical="center" wrapText="1" readingOrder="1"/>
      <protection locked="0"/>
    </xf>
    <xf numFmtId="0" fontId="17" fillId="35" borderId="25" xfId="0" applyFont="1" applyFill="1" applyBorder="1" applyAlignment="1" applyProtection="1">
      <alignment horizontal="left" vertical="center" wrapText="1" readingOrder="1"/>
      <protection locked="0"/>
    </xf>
    <xf numFmtId="9" fontId="17" fillId="36" borderId="20" xfId="0" applyNumberFormat="1" applyFont="1" applyFill="1" applyBorder="1" applyAlignment="1" applyProtection="1">
      <alignment horizontal="center" vertical="center"/>
      <protection/>
    </xf>
    <xf numFmtId="9" fontId="17" fillId="36" borderId="45" xfId="0" applyNumberFormat="1" applyFont="1" applyFill="1" applyBorder="1" applyAlignment="1" applyProtection="1">
      <alignment horizontal="center" vertical="center"/>
      <protection/>
    </xf>
    <xf numFmtId="0" fontId="16" fillId="0" borderId="32" xfId="0" applyFont="1" applyBorder="1" applyAlignment="1" applyProtection="1">
      <alignment horizontal="left" vertical="center"/>
      <protection/>
    </xf>
    <xf numFmtId="0" fontId="16" fillId="0" borderId="47" xfId="0" applyFont="1" applyBorder="1" applyAlignment="1" applyProtection="1">
      <alignment horizontal="left" vertical="center"/>
      <protection/>
    </xf>
    <xf numFmtId="9" fontId="17" fillId="9" borderId="20" xfId="0" applyNumberFormat="1" applyFont="1" applyFill="1" applyBorder="1" applyAlignment="1" applyProtection="1">
      <alignment horizontal="center" vertical="center"/>
      <protection/>
    </xf>
    <xf numFmtId="9" fontId="17" fillId="9" borderId="45" xfId="0" applyNumberFormat="1" applyFont="1" applyFill="1" applyBorder="1" applyAlignment="1" applyProtection="1">
      <alignment horizontal="center" vertical="center"/>
      <protection/>
    </xf>
    <xf numFmtId="0" fontId="16" fillId="41" borderId="47" xfId="0" applyFont="1" applyFill="1" applyBorder="1" applyAlignment="1" applyProtection="1">
      <alignment horizontal="left" vertical="center"/>
      <protection/>
    </xf>
    <xf numFmtId="0" fontId="16" fillId="41" borderId="47" xfId="0" applyFont="1" applyFill="1" applyBorder="1" applyAlignment="1" applyProtection="1">
      <alignment horizontal="left" vertical="center" wrapText="1"/>
      <protection/>
    </xf>
    <xf numFmtId="0" fontId="17" fillId="35" borderId="18" xfId="0" applyFont="1" applyFill="1" applyBorder="1" applyAlignment="1" applyProtection="1">
      <alignment horizontal="left" vertical="center"/>
      <protection/>
    </xf>
    <xf numFmtId="0" fontId="17" fillId="35" borderId="19" xfId="0" applyFont="1" applyFill="1" applyBorder="1" applyAlignment="1" applyProtection="1">
      <alignment vertical="center"/>
      <protection/>
    </xf>
    <xf numFmtId="0" fontId="17" fillId="35" borderId="19" xfId="0" applyFont="1" applyFill="1" applyBorder="1" applyAlignment="1" applyProtection="1">
      <alignment horizontal="right" vertical="center"/>
      <protection/>
    </xf>
    <xf numFmtId="0" fontId="17" fillId="35" borderId="45" xfId="0" applyFont="1" applyFill="1" applyBorder="1" applyAlignment="1" applyProtection="1">
      <alignment horizontal="center" vertical="center"/>
      <protection/>
    </xf>
    <xf numFmtId="9" fontId="17" fillId="35" borderId="66" xfId="0" applyNumberFormat="1" applyFont="1" applyFill="1" applyBorder="1" applyAlignment="1" applyProtection="1">
      <alignment horizontal="center" vertical="center"/>
      <protection/>
    </xf>
    <xf numFmtId="9" fontId="17" fillId="35" borderId="67" xfId="0" applyNumberFormat="1" applyFont="1" applyFill="1" applyBorder="1" applyAlignment="1" applyProtection="1">
      <alignment horizontal="center" vertical="center"/>
      <protection/>
    </xf>
    <xf numFmtId="9" fontId="17" fillId="35" borderId="68" xfId="0" applyNumberFormat="1" applyFont="1" applyFill="1" applyBorder="1" applyAlignment="1" applyProtection="1">
      <alignment horizontal="center" vertical="center"/>
      <protection/>
    </xf>
    <xf numFmtId="0" fontId="17" fillId="35" borderId="19" xfId="0" applyFont="1" applyFill="1" applyBorder="1" applyAlignment="1" applyProtection="1">
      <alignment horizontal="left" vertical="center" wrapText="1"/>
      <protection locked="0"/>
    </xf>
    <xf numFmtId="0" fontId="17" fillId="35" borderId="20" xfId="0" applyFont="1" applyFill="1" applyBorder="1" applyAlignment="1" applyProtection="1">
      <alignment horizontal="left" vertical="center" wrapText="1"/>
      <protection locked="0"/>
    </xf>
    <xf numFmtId="0" fontId="17" fillId="35" borderId="18" xfId="0" applyFont="1" applyFill="1" applyBorder="1" applyAlignment="1" applyProtection="1">
      <alignment horizontal="center" vertical="center"/>
      <protection/>
    </xf>
    <xf numFmtId="9" fontId="17" fillId="35" borderId="69" xfId="0" applyNumberFormat="1" applyFont="1" applyFill="1" applyBorder="1" applyAlignment="1" applyProtection="1">
      <alignment horizontal="center" vertical="center"/>
      <protection/>
    </xf>
    <xf numFmtId="0" fontId="8" fillId="0" borderId="22" xfId="53" applyFont="1" applyBorder="1" applyAlignment="1" applyProtection="1">
      <alignment horizontal="centerContinuous" vertical="center"/>
      <protection/>
    </xf>
    <xf numFmtId="0" fontId="20" fillId="0" borderId="10" xfId="53" applyFont="1" applyBorder="1" applyAlignment="1" applyProtection="1">
      <alignment horizontal="centerContinuous" vertical="center"/>
      <protection/>
    </xf>
    <xf numFmtId="0" fontId="14" fillId="35" borderId="11" xfId="53" applyFont="1" applyFill="1" applyBorder="1" applyAlignment="1" applyProtection="1">
      <alignment horizontal="center" vertical="center"/>
      <protection/>
    </xf>
    <xf numFmtId="0" fontId="14" fillId="42" borderId="11" xfId="53" applyFont="1" applyFill="1" applyBorder="1" applyAlignment="1" applyProtection="1">
      <alignment horizontal="center" vertical="center"/>
      <protection/>
    </xf>
    <xf numFmtId="0" fontId="19" fillId="0" borderId="0" xfId="53" applyFont="1" applyProtection="1">
      <alignment/>
      <protection/>
    </xf>
    <xf numFmtId="0" fontId="20" fillId="0" borderId="70" xfId="53" applyFont="1" applyBorder="1" applyAlignment="1" applyProtection="1">
      <alignment horizontal="centerContinuous" vertical="center"/>
      <protection/>
    </xf>
    <xf numFmtId="0" fontId="19" fillId="39" borderId="26" xfId="53" applyFont="1" applyFill="1" applyBorder="1" applyAlignment="1" applyProtection="1">
      <alignment horizontal="left" vertical="center"/>
      <protection/>
    </xf>
    <xf numFmtId="224" fontId="13" fillId="41" borderId="43" xfId="53" applyNumberFormat="1" applyFont="1" applyFill="1" applyBorder="1" applyAlignment="1" applyProtection="1">
      <alignment horizontal="center" vertical="center"/>
      <protection/>
    </xf>
    <xf numFmtId="0" fontId="19" fillId="38" borderId="26" xfId="53" applyFont="1" applyFill="1" applyBorder="1" applyAlignment="1" applyProtection="1">
      <alignment horizontal="left" vertical="center"/>
      <protection/>
    </xf>
    <xf numFmtId="0" fontId="19" fillId="36" borderId="26" xfId="53" applyFont="1" applyFill="1" applyBorder="1" applyAlignment="1" applyProtection="1">
      <alignment horizontal="left" vertical="center"/>
      <protection/>
    </xf>
    <xf numFmtId="0" fontId="19" fillId="40" borderId="26" xfId="53" applyFont="1" applyFill="1" applyBorder="1" applyAlignment="1" applyProtection="1">
      <alignment horizontal="left" vertical="center"/>
      <protection/>
    </xf>
    <xf numFmtId="0" fontId="19" fillId="9" borderId="37" xfId="53" applyFont="1" applyFill="1" applyBorder="1" applyAlignment="1" applyProtection="1">
      <alignment horizontal="left" vertical="center"/>
      <protection/>
    </xf>
    <xf numFmtId="0" fontId="19" fillId="9" borderId="13" xfId="53" applyFont="1" applyFill="1" applyBorder="1" applyAlignment="1" applyProtection="1">
      <alignment horizontal="left" vertical="center"/>
      <protection/>
    </xf>
    <xf numFmtId="224" fontId="13" fillId="41" borderId="14" xfId="53" applyNumberFormat="1" applyFont="1" applyFill="1" applyBorder="1" applyAlignment="1" applyProtection="1">
      <alignment horizontal="center" vertical="center"/>
      <protection/>
    </xf>
    <xf numFmtId="0" fontId="22" fillId="0" borderId="22" xfId="53" applyFont="1" applyBorder="1" applyAlignment="1" applyProtection="1">
      <alignment horizontal="center" vertical="center" wrapText="1"/>
      <protection/>
    </xf>
    <xf numFmtId="0" fontId="14" fillId="43" borderId="32" xfId="53" applyFont="1" applyFill="1" applyBorder="1" applyAlignment="1" applyProtection="1">
      <alignment horizontal="center" vertical="center"/>
      <protection/>
    </xf>
    <xf numFmtId="224" fontId="13" fillId="43" borderId="31" xfId="53" applyNumberFormat="1" applyFont="1" applyFill="1" applyBorder="1" applyAlignment="1" applyProtection="1">
      <alignment horizontal="center" vertical="center"/>
      <protection/>
    </xf>
    <xf numFmtId="224" fontId="13" fillId="42" borderId="12" xfId="53" applyNumberFormat="1" applyFont="1" applyFill="1" applyBorder="1" applyAlignment="1" applyProtection="1">
      <alignment horizontal="center" vertical="center"/>
      <protection/>
    </xf>
    <xf numFmtId="0" fontId="21" fillId="0" borderId="0" xfId="53" applyFont="1" applyProtection="1">
      <alignment/>
      <protection/>
    </xf>
    <xf numFmtId="0" fontId="23" fillId="44" borderId="71" xfId="53" applyFont="1" applyFill="1" applyBorder="1" applyAlignment="1" applyProtection="1">
      <alignment horizontal="center" vertical="center"/>
      <protection/>
    </xf>
    <xf numFmtId="0" fontId="14" fillId="39" borderId="26" xfId="53" applyFont="1" applyFill="1" applyBorder="1" applyAlignment="1" applyProtection="1">
      <alignment horizontal="left" vertical="center"/>
      <protection/>
    </xf>
    <xf numFmtId="9" fontId="23" fillId="44" borderId="42" xfId="53" applyNumberFormat="1" applyFont="1" applyFill="1" applyBorder="1" applyAlignment="1" applyProtection="1">
      <alignment horizontal="center" vertical="center"/>
      <protection/>
    </xf>
    <xf numFmtId="0" fontId="14" fillId="38" borderId="26" xfId="53" applyFont="1" applyFill="1" applyBorder="1" applyAlignment="1" applyProtection="1">
      <alignment horizontal="left" vertical="center"/>
      <protection/>
    </xf>
    <xf numFmtId="0" fontId="14" fillId="36" borderId="26" xfId="53" applyFont="1" applyFill="1" applyBorder="1" applyAlignment="1" applyProtection="1">
      <alignment horizontal="left" vertical="center"/>
      <protection/>
    </xf>
    <xf numFmtId="0" fontId="14" fillId="40" borderId="26" xfId="53" applyFont="1" applyFill="1" applyBorder="1" applyAlignment="1" applyProtection="1">
      <alignment horizontal="left" vertical="center"/>
      <protection/>
    </xf>
    <xf numFmtId="0" fontId="14" fillId="9" borderId="37" xfId="53" applyFont="1" applyFill="1" applyBorder="1" applyAlignment="1" applyProtection="1">
      <alignment horizontal="left" vertical="center"/>
      <protection/>
    </xf>
    <xf numFmtId="9" fontId="23" fillId="44" borderId="35" xfId="53" applyNumberFormat="1" applyFont="1" applyFill="1" applyBorder="1" applyAlignment="1" applyProtection="1">
      <alignment horizontal="center" vertical="center"/>
      <protection/>
    </xf>
    <xf numFmtId="0" fontId="14" fillId="35" borderId="13" xfId="53" applyFont="1" applyFill="1" applyBorder="1" applyAlignment="1" applyProtection="1">
      <alignment horizontal="center" vertical="center"/>
      <protection/>
    </xf>
    <xf numFmtId="222" fontId="23" fillId="44" borderId="44" xfId="53" applyNumberFormat="1" applyFont="1" applyFill="1" applyBorder="1" applyAlignment="1" applyProtection="1">
      <alignment horizontal="center" vertical="center"/>
      <protection/>
    </xf>
    <xf numFmtId="0" fontId="21" fillId="0" borderId="0" xfId="53" applyFont="1" applyAlignment="1" applyProtection="1">
      <alignment horizontal="center"/>
      <protection/>
    </xf>
    <xf numFmtId="0" fontId="14" fillId="45" borderId="71" xfId="53" applyFont="1" applyFill="1" applyBorder="1" applyAlignment="1" applyProtection="1">
      <alignment horizontal="center" vertical="center"/>
      <protection/>
    </xf>
    <xf numFmtId="0" fontId="14" fillId="46" borderId="71" xfId="53" applyFont="1" applyFill="1" applyBorder="1" applyAlignment="1" applyProtection="1">
      <alignment horizontal="center" vertical="center"/>
      <protection/>
    </xf>
    <xf numFmtId="0" fontId="14" fillId="47" borderId="71" xfId="53" applyFont="1" applyFill="1" applyBorder="1" applyAlignment="1" applyProtection="1">
      <alignment horizontal="center" vertical="center"/>
      <protection/>
    </xf>
    <xf numFmtId="0" fontId="14" fillId="48" borderId="71" xfId="53" applyFont="1" applyFill="1" applyBorder="1" applyAlignment="1" applyProtection="1">
      <alignment horizontal="center" vertical="center"/>
      <protection/>
    </xf>
    <xf numFmtId="9" fontId="14" fillId="45" borderId="42" xfId="53" applyNumberFormat="1" applyFont="1" applyFill="1" applyBorder="1" applyAlignment="1" applyProtection="1">
      <alignment horizontal="center" vertical="center"/>
      <protection/>
    </xf>
    <xf numFmtId="9" fontId="14" fillId="46" borderId="42" xfId="53" applyNumberFormat="1" applyFont="1" applyFill="1" applyBorder="1" applyAlignment="1" applyProtection="1">
      <alignment horizontal="center" vertical="center"/>
      <protection/>
    </xf>
    <xf numFmtId="9" fontId="14" fillId="47" borderId="42" xfId="53" applyNumberFormat="1" applyFont="1" applyFill="1" applyBorder="1" applyAlignment="1" applyProtection="1">
      <alignment horizontal="center" vertical="center"/>
      <protection/>
    </xf>
    <xf numFmtId="9" fontId="14" fillId="48" borderId="42" xfId="53" applyNumberFormat="1" applyFont="1" applyFill="1" applyBorder="1" applyAlignment="1" applyProtection="1">
      <alignment horizontal="center" vertical="center"/>
      <protection/>
    </xf>
    <xf numFmtId="9" fontId="14" fillId="45" borderId="35" xfId="53" applyNumberFormat="1" applyFont="1" applyFill="1" applyBorder="1" applyAlignment="1" applyProtection="1">
      <alignment horizontal="center" vertical="center"/>
      <protection/>
    </xf>
    <xf numFmtId="9" fontId="14" fillId="46" borderId="35" xfId="53" applyNumberFormat="1" applyFont="1" applyFill="1" applyBorder="1" applyAlignment="1" applyProtection="1">
      <alignment horizontal="center" vertical="center"/>
      <protection/>
    </xf>
    <xf numFmtId="9" fontId="14" fillId="47" borderId="35" xfId="53" applyNumberFormat="1" applyFont="1" applyFill="1" applyBorder="1" applyAlignment="1" applyProtection="1">
      <alignment horizontal="center" vertical="center"/>
      <protection/>
    </xf>
    <xf numFmtId="9" fontId="14" fillId="48" borderId="35" xfId="53" applyNumberFormat="1" applyFont="1" applyFill="1" applyBorder="1" applyAlignment="1" applyProtection="1">
      <alignment horizontal="center" vertical="center"/>
      <protection/>
    </xf>
    <xf numFmtId="222" fontId="14" fillId="45" borderId="44" xfId="53" applyNumberFormat="1" applyFont="1" applyFill="1" applyBorder="1" applyAlignment="1" applyProtection="1" quotePrefix="1">
      <alignment horizontal="center" vertical="center"/>
      <protection/>
    </xf>
    <xf numFmtId="222" fontId="14" fillId="46" borderId="44" xfId="53" applyNumberFormat="1" applyFont="1" applyFill="1" applyBorder="1" applyAlignment="1" applyProtection="1">
      <alignment horizontal="center" vertical="center"/>
      <protection/>
    </xf>
    <xf numFmtId="222" fontId="14" fillId="47" borderId="44" xfId="53" applyNumberFormat="1" applyFont="1" applyFill="1" applyBorder="1" applyAlignment="1" applyProtection="1">
      <alignment horizontal="center" vertical="center"/>
      <protection/>
    </xf>
    <xf numFmtId="222" fontId="14" fillId="48" borderId="44" xfId="53" applyNumberFormat="1" applyFont="1" applyFill="1" applyBorder="1" applyAlignment="1" applyProtection="1">
      <alignment horizontal="center" vertical="center"/>
      <protection/>
    </xf>
    <xf numFmtId="0" fontId="14" fillId="44" borderId="71" xfId="53" applyFont="1" applyFill="1" applyBorder="1" applyAlignment="1" applyProtection="1">
      <alignment horizontal="center" vertical="center"/>
      <protection/>
    </xf>
    <xf numFmtId="9" fontId="14" fillId="44" borderId="42" xfId="53" applyNumberFormat="1" applyFont="1" applyFill="1" applyBorder="1" applyAlignment="1" applyProtection="1">
      <alignment horizontal="center" vertical="center"/>
      <protection/>
    </xf>
    <xf numFmtId="222" fontId="14" fillId="44" borderId="44" xfId="53" applyNumberFormat="1" applyFont="1" applyFill="1" applyBorder="1" applyAlignment="1" applyProtection="1">
      <alignment horizontal="center" vertical="center"/>
      <protection/>
    </xf>
    <xf numFmtId="0" fontId="13" fillId="35" borderId="0" xfId="0" applyNumberFormat="1" applyFont="1" applyFill="1" applyAlignment="1" applyProtection="1">
      <alignment horizontal="center" vertical="center"/>
      <protection/>
    </xf>
    <xf numFmtId="0" fontId="17" fillId="39" borderId="10" xfId="0" applyFont="1" applyFill="1" applyBorder="1" applyAlignment="1" applyProtection="1">
      <alignment horizontal="right" vertical="center" wrapText="1"/>
      <protection/>
    </xf>
    <xf numFmtId="0" fontId="17" fillId="39" borderId="72" xfId="0" applyFont="1" applyFill="1" applyBorder="1" applyAlignment="1" applyProtection="1">
      <alignment horizontal="right" vertical="center" wrapText="1"/>
      <protection/>
    </xf>
    <xf numFmtId="0" fontId="17" fillId="39" borderId="22" xfId="0" applyFont="1" applyFill="1" applyBorder="1" applyAlignment="1" applyProtection="1">
      <alignment horizontal="right" vertical="center" wrapText="1"/>
      <protection/>
    </xf>
    <xf numFmtId="0" fontId="17" fillId="39" borderId="15" xfId="0" applyFont="1" applyFill="1" applyBorder="1" applyAlignment="1" applyProtection="1">
      <alignment horizontal="left" vertical="center" wrapText="1"/>
      <protection/>
    </xf>
    <xf numFmtId="0" fontId="18" fillId="0" borderId="16" xfId="0" applyFont="1" applyBorder="1" applyAlignment="1">
      <alignment horizontal="left" vertical="center"/>
    </xf>
    <xf numFmtId="0" fontId="18" fillId="0" borderId="17" xfId="0" applyFont="1" applyBorder="1" applyAlignment="1">
      <alignment horizontal="left" vertical="center"/>
    </xf>
    <xf numFmtId="0" fontId="17" fillId="38" borderId="10" xfId="0" applyFont="1" applyFill="1" applyBorder="1" applyAlignment="1" applyProtection="1">
      <alignment horizontal="left" vertical="center" wrapText="1"/>
      <protection/>
    </xf>
    <xf numFmtId="0" fontId="17" fillId="38" borderId="72" xfId="0" applyFont="1" applyFill="1" applyBorder="1" applyAlignment="1" applyProtection="1">
      <alignment horizontal="left" vertical="center"/>
      <protection/>
    </xf>
    <xf numFmtId="0" fontId="17" fillId="38" borderId="10" xfId="0" applyFont="1" applyFill="1" applyBorder="1" applyAlignment="1" applyProtection="1">
      <alignment horizontal="right" vertical="center" wrapText="1"/>
      <protection/>
    </xf>
    <xf numFmtId="0" fontId="17" fillId="38" borderId="72" xfId="0" applyFont="1" applyFill="1" applyBorder="1" applyAlignment="1" applyProtection="1">
      <alignment horizontal="right" vertical="center" wrapText="1"/>
      <protection/>
    </xf>
    <xf numFmtId="0" fontId="17" fillId="38" borderId="22" xfId="0" applyFont="1" applyFill="1" applyBorder="1" applyAlignment="1" applyProtection="1">
      <alignment horizontal="right" vertical="center" wrapText="1"/>
      <protection/>
    </xf>
    <xf numFmtId="0" fontId="17" fillId="36" borderId="10" xfId="0" applyFont="1" applyFill="1" applyBorder="1" applyAlignment="1" applyProtection="1">
      <alignment horizontal="right" vertical="center" wrapText="1"/>
      <protection/>
    </xf>
    <xf numFmtId="0" fontId="17" fillId="36" borderId="72" xfId="0" applyFont="1" applyFill="1" applyBorder="1" applyAlignment="1" applyProtection="1">
      <alignment horizontal="right" vertical="center" wrapText="1"/>
      <protection/>
    </xf>
    <xf numFmtId="0" fontId="17" fillId="36" borderId="22" xfId="0" applyFont="1" applyFill="1" applyBorder="1" applyAlignment="1" applyProtection="1">
      <alignment horizontal="right" vertical="center" wrapText="1"/>
      <protection/>
    </xf>
    <xf numFmtId="0" fontId="17" fillId="36" borderId="10" xfId="0" applyFont="1" applyFill="1" applyBorder="1" applyAlignment="1" applyProtection="1">
      <alignment horizontal="left" vertical="center" wrapText="1"/>
      <protection/>
    </xf>
    <xf numFmtId="0" fontId="17" fillId="36" borderId="72" xfId="0" applyFont="1" applyFill="1" applyBorder="1" applyAlignment="1" applyProtection="1">
      <alignment horizontal="left" vertical="center"/>
      <protection/>
    </xf>
    <xf numFmtId="0" fontId="17" fillId="36" borderId="22" xfId="0" applyFont="1" applyFill="1" applyBorder="1" applyAlignment="1" applyProtection="1">
      <alignment horizontal="left" vertical="center"/>
      <protection/>
    </xf>
    <xf numFmtId="49" fontId="17" fillId="40" borderId="10" xfId="0" applyNumberFormat="1" applyFont="1" applyFill="1" applyBorder="1" applyAlignment="1" applyProtection="1">
      <alignment horizontal="left" vertical="center" wrapText="1"/>
      <protection/>
    </xf>
    <xf numFmtId="49" fontId="17" fillId="40" borderId="72" xfId="0" applyNumberFormat="1" applyFont="1" applyFill="1" applyBorder="1" applyAlignment="1" applyProtection="1">
      <alignment horizontal="left" vertical="center"/>
      <protection/>
    </xf>
    <xf numFmtId="0" fontId="17" fillId="40" borderId="10" xfId="0" applyFont="1" applyFill="1" applyBorder="1" applyAlignment="1" applyProtection="1">
      <alignment horizontal="right" vertical="center" wrapText="1"/>
      <protection/>
    </xf>
    <xf numFmtId="0" fontId="17" fillId="40" borderId="72" xfId="0" applyFont="1" applyFill="1" applyBorder="1" applyAlignment="1" applyProtection="1">
      <alignment horizontal="right" vertical="center" wrapText="1"/>
      <protection/>
    </xf>
    <xf numFmtId="0" fontId="17" fillId="40" borderId="22" xfId="0" applyFont="1" applyFill="1" applyBorder="1" applyAlignment="1" applyProtection="1">
      <alignment horizontal="right" vertical="center" wrapText="1"/>
      <protection/>
    </xf>
    <xf numFmtId="0" fontId="17" fillId="9" borderId="10" xfId="0" applyFont="1" applyFill="1" applyBorder="1" applyAlignment="1" applyProtection="1">
      <alignment horizontal="left" vertical="center" wrapText="1"/>
      <protection/>
    </xf>
    <xf numFmtId="0" fontId="17" fillId="9" borderId="72" xfId="0" applyFont="1" applyFill="1" applyBorder="1" applyAlignment="1" applyProtection="1">
      <alignment horizontal="left" vertical="center"/>
      <protection/>
    </xf>
    <xf numFmtId="0" fontId="17" fillId="9" borderId="22" xfId="0" applyFont="1" applyFill="1" applyBorder="1" applyAlignment="1" applyProtection="1">
      <alignment horizontal="left" vertical="center"/>
      <protection/>
    </xf>
    <xf numFmtId="0" fontId="17" fillId="9" borderId="10" xfId="0" applyFont="1" applyFill="1" applyBorder="1" applyAlignment="1" applyProtection="1">
      <alignment horizontal="right" vertical="center" wrapText="1"/>
      <protection/>
    </xf>
    <xf numFmtId="0" fontId="17" fillId="9" borderId="72" xfId="0" applyFont="1" applyFill="1" applyBorder="1" applyAlignment="1" applyProtection="1">
      <alignment horizontal="right" vertical="center" wrapText="1"/>
      <protection/>
    </xf>
    <xf numFmtId="0" fontId="17" fillId="9" borderId="22" xfId="0" applyFont="1" applyFill="1" applyBorder="1" applyAlignment="1" applyProtection="1">
      <alignment horizontal="right" vertical="center" wrapText="1"/>
      <protection/>
    </xf>
    <xf numFmtId="0" fontId="13" fillId="0" borderId="72" xfId="53" applyNumberFormat="1" applyFont="1" applyBorder="1" applyAlignment="1" applyProtection="1">
      <alignment horizontal="left" vertical="center"/>
      <protection/>
    </xf>
    <xf numFmtId="0" fontId="13" fillId="0" borderId="22" xfId="53" applyNumberFormat="1" applyFont="1" applyBorder="1" applyAlignment="1" applyProtection="1">
      <alignment horizontal="left" vertical="center"/>
      <protection/>
    </xf>
    <xf numFmtId="0" fontId="13" fillId="0" borderId="72" xfId="53" applyNumberFormat="1" applyFont="1" applyBorder="1" applyAlignment="1" applyProtection="1">
      <alignment horizontal="center" vertical="center"/>
      <protection/>
    </xf>
    <xf numFmtId="0" fontId="13" fillId="0" borderId="22" xfId="53" applyNumberFormat="1" applyFont="1" applyBorder="1" applyAlignment="1" applyProtection="1">
      <alignment horizontal="center" vertical="center"/>
      <protection/>
    </xf>
  </cellXfs>
  <cellStyles count="55">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00" xfId="49"/>
    <cellStyle name="Currency" xfId="50"/>
    <cellStyle name="Currency [0]" xfId="51"/>
    <cellStyle name="Neutre" xfId="52"/>
    <cellStyle name="Normal_Tétrahèdre" xfId="53"/>
    <cellStyle name="Ombré1" xfId="54"/>
    <cellStyle name="Ombré2" xfId="55"/>
    <cellStyle name="Ombré3" xfId="56"/>
    <cellStyle name="Percent" xfId="57"/>
    <cellStyle name="Satisfaisant" xfId="58"/>
    <cellStyle name="Sortie" xfId="59"/>
    <cellStyle name="Texte explicatif" xfId="60"/>
    <cellStyle name="Titre" xfId="61"/>
    <cellStyle name="Titre 1" xfId="62"/>
    <cellStyle name="Titre 2" xfId="63"/>
    <cellStyle name="Titre 3" xfId="64"/>
    <cellStyle name="Titre 4" xfId="65"/>
    <cellStyle name="Total" xfId="66"/>
    <cellStyle name="Vérification" xfId="67"/>
    <cellStyle name="Vide" xfId="68"/>
  </cellStyles>
  <dxfs count="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66CC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EAEAEA"/>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955"/>
          <c:y val="0.0945"/>
          <c:w val="0.398"/>
          <c:h val="0.618"/>
        </c:manualLayout>
      </c:layout>
      <c:radarChart>
        <c:radarStyle val="marker"/>
        <c:varyColors val="0"/>
        <c:ser>
          <c:idx val="0"/>
          <c:order val="0"/>
          <c:tx>
            <c:strRef>
              <c:f>Results!$C$9</c:f>
              <c:strCache>
                <c:ptCount val="1"/>
                <c:pt idx="0">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strRef>
              <c:f>Results!$B$4:$B$7</c:f>
              <c:strCache/>
            </c:strRef>
          </c:cat>
          <c:val>
            <c:numRef>
              <c:f>Results!$C$4:$C$7</c:f>
              <c:numCache/>
            </c:numRef>
          </c:val>
        </c:ser>
        <c:ser>
          <c:idx val="1"/>
          <c:order val="1"/>
          <c:tx>
            <c:strRef>
              <c:f>Results!$D$9</c:f>
              <c:strCache>
                <c:ptCount val="1"/>
                <c:pt idx="0">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9966"/>
              </a:solidFill>
              <a:ln>
                <a:solidFill>
                  <a:srgbClr val="339966"/>
                </a:solidFill>
              </a:ln>
            </c:spPr>
          </c:marker>
          <c:val>
            <c:numRef>
              <c:f>Results!$D$4:$D$7</c:f>
              <c:numCache/>
            </c:numRef>
          </c:val>
        </c:ser>
        <c:ser>
          <c:idx val="2"/>
          <c:order val="2"/>
          <c:tx>
            <c:strRef>
              <c:f>Results!$E$9</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CCFF"/>
              </a:solidFill>
              <a:ln>
                <a:solidFill>
                  <a:srgbClr val="333399"/>
                </a:solidFill>
              </a:ln>
            </c:spPr>
          </c:marker>
          <c:val>
            <c:numRef>
              <c:f>Results!$E$4:$E$7</c:f>
              <c:numCache/>
            </c:numRef>
          </c:val>
        </c:ser>
        <c:ser>
          <c:idx val="3"/>
          <c:order val="3"/>
          <c:tx>
            <c:strRef>
              <c:f>Results!$F$9</c:f>
              <c:strCache>
                <c:ptCount val="1"/>
                <c:pt idx="0">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val>
            <c:numRef>
              <c:f>Results!$F$4:$F$7</c:f>
              <c:numCache/>
            </c:numRef>
          </c:val>
        </c:ser>
        <c:ser>
          <c:idx val="4"/>
          <c:order val="4"/>
          <c:tx>
            <c:strRef>
              <c:f>Results!$G$9</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99CC00"/>
              </a:solidFill>
              <a:ln>
                <a:solidFill>
                  <a:srgbClr val="008000"/>
                </a:solidFill>
              </a:ln>
            </c:spPr>
          </c:marker>
          <c:val>
            <c:numRef>
              <c:f>Results!$G$4:$G$7</c:f>
              <c:numCache/>
            </c:numRef>
          </c:val>
        </c:ser>
        <c:axId val="9842484"/>
        <c:axId val="21473493"/>
      </c:radarChart>
      <c:catAx>
        <c:axId val="9842484"/>
        <c:scaling>
          <c:orientation val="minMax"/>
        </c:scaling>
        <c:axPos val="b"/>
        <c:majorGridlines>
          <c:spPr>
            <a:ln w="25400">
              <a:solidFill>
                <a:srgbClr val="96969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1" i="0" u="none" baseline="0">
                <a:solidFill>
                  <a:srgbClr val="000000"/>
                </a:solidFill>
              </a:defRPr>
            </a:pPr>
          </a:p>
        </c:txPr>
        <c:crossAx val="21473493"/>
        <c:crosses val="autoZero"/>
        <c:auto val="0"/>
        <c:lblOffset val="100"/>
        <c:tickLblSkip val="1"/>
        <c:noMultiLvlLbl val="0"/>
      </c:catAx>
      <c:valAx>
        <c:axId val="21473493"/>
        <c:scaling>
          <c:orientation val="minMax"/>
          <c:max val="1"/>
        </c:scaling>
        <c:axPos val="l"/>
        <c:majorGridlines>
          <c:spPr>
            <a:ln w="25400">
              <a:solidFill>
                <a:srgbClr val="969696"/>
              </a:solidFill>
              <a:prstDash val="dash"/>
            </a:ln>
          </c:spPr>
        </c:majorGridlines>
        <c:delete val="0"/>
        <c:numFmt formatCode="General" sourceLinked="1"/>
        <c:majorTickMark val="cross"/>
        <c:minorTickMark val="cross"/>
        <c:tickLblPos val="nextTo"/>
        <c:spPr>
          <a:ln w="25400">
            <a:solidFill>
              <a:srgbClr val="969696"/>
            </a:solidFill>
          </a:ln>
        </c:spPr>
        <c:txPr>
          <a:bodyPr vert="horz" rot="0"/>
          <a:lstStyle/>
          <a:p>
            <a:pPr>
              <a:defRPr lang="en-US" cap="none" sz="850" b="0" i="0" u="none" baseline="0">
                <a:solidFill>
                  <a:srgbClr val="969696"/>
                </a:solidFill>
              </a:defRPr>
            </a:pPr>
          </a:p>
        </c:txPr>
        <c:crossAx val="9842484"/>
        <c:crossesAt val="1"/>
        <c:crossBetween val="between"/>
        <c:dispUnits/>
        <c:majorUnit val="0.5"/>
        <c:minorUnit val="0.25"/>
      </c:valAx>
      <c:spPr>
        <a:noFill/>
        <a:ln>
          <a:noFill/>
        </a:ln>
      </c:spPr>
    </c:plotArea>
    <c:legend>
      <c:legendPos val="b"/>
      <c:layout>
        <c:manualLayout>
          <c:xMode val="edge"/>
          <c:yMode val="edge"/>
          <c:x val="0.1355"/>
          <c:y val="0.82825"/>
          <c:w val="0.69425"/>
          <c:h val="0.12625"/>
        </c:manualLayout>
      </c:layout>
      <c:overlay val="0"/>
      <c:spPr>
        <a:solidFill>
          <a:srgbClr val="FFFFFF"/>
        </a:solidFill>
        <a:ln w="3175">
          <a:noFill/>
        </a:ln>
      </c:spPr>
      <c:txPr>
        <a:bodyPr vert="horz" rot="0"/>
        <a:lstStyle/>
        <a:p>
          <a:pPr>
            <a:defRPr lang="en-US" cap="none" sz="990" b="0" i="0" u="none" baseline="0">
              <a:solidFill>
                <a:srgbClr val="000000"/>
              </a:solidFill>
            </a:defRPr>
          </a:pPr>
        </a:p>
      </c:txPr>
    </c:legend>
    <c:plotVisOnly val="1"/>
    <c:dispBlanksAs val="gap"/>
    <c:showDLblsOverMax val="0"/>
  </c:chart>
  <c:spPr>
    <a:solidFill>
      <a:srgbClr val="FFFFFF"/>
    </a:solidFill>
    <a:ln w="25400">
      <a:solidFill>
        <a:srgbClr val="339966"/>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29175"/>
          <c:y val="0.0925"/>
          <c:w val="0.4065"/>
          <c:h val="0.61975"/>
        </c:manualLayout>
      </c:layout>
      <c:radarChart>
        <c:radarStyle val="marker"/>
        <c:varyColors val="0"/>
        <c:ser>
          <c:idx val="0"/>
          <c:order val="0"/>
          <c:tx>
            <c:strRef>
              <c:f>Results!$J$9</c:f>
              <c:strCache>
                <c:ptCount val="1"/>
                <c:pt idx="0">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strRef>
              <c:f>Results!$I$4:$I$8</c:f>
              <c:strCache/>
            </c:strRef>
          </c:cat>
          <c:val>
            <c:numRef>
              <c:f>Results!$J$4:$J$8</c:f>
              <c:numCache/>
            </c:numRef>
          </c:val>
        </c:ser>
        <c:ser>
          <c:idx val="1"/>
          <c:order val="1"/>
          <c:tx>
            <c:strRef>
              <c:f>Results!$K$9</c:f>
              <c:strCache>
                <c:ptCount val="1"/>
                <c:pt idx="0">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9966"/>
              </a:solidFill>
              <a:ln>
                <a:solidFill>
                  <a:srgbClr val="339966"/>
                </a:solidFill>
              </a:ln>
            </c:spPr>
          </c:marker>
          <c:cat>
            <c:strRef>
              <c:f>Results!$I$4:$I$8</c:f>
              <c:strCache/>
            </c:strRef>
          </c:cat>
          <c:val>
            <c:numRef>
              <c:f>Results!$K$4:$K$8</c:f>
              <c:numCache/>
            </c:numRef>
          </c:val>
        </c:ser>
        <c:ser>
          <c:idx val="2"/>
          <c:order val="2"/>
          <c:tx>
            <c:strRef>
              <c:f>Results!$L$9</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CCFF"/>
              </a:solidFill>
              <a:ln>
                <a:solidFill>
                  <a:srgbClr val="333399"/>
                </a:solidFill>
              </a:ln>
            </c:spPr>
          </c:marker>
          <c:cat>
            <c:strRef>
              <c:f>Results!$I$4:$I$8</c:f>
              <c:strCache/>
            </c:strRef>
          </c:cat>
          <c:val>
            <c:numRef>
              <c:f>Results!$L$4:$L$8</c:f>
              <c:numCache/>
            </c:numRef>
          </c:val>
        </c:ser>
        <c:ser>
          <c:idx val="3"/>
          <c:order val="3"/>
          <c:tx>
            <c:strRef>
              <c:f>Results!$M$9</c:f>
              <c:strCache>
                <c:ptCount val="1"/>
                <c:pt idx="0">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cat>
            <c:strRef>
              <c:f>Results!$I$4:$I$8</c:f>
              <c:strCache/>
            </c:strRef>
          </c:cat>
          <c:val>
            <c:numRef>
              <c:f>Results!$M$4:$M$8</c:f>
              <c:numCache/>
            </c:numRef>
          </c:val>
        </c:ser>
        <c:ser>
          <c:idx val="4"/>
          <c:order val="4"/>
          <c:tx>
            <c:strRef>
              <c:f>Results!$N$9</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99CC00"/>
              </a:solidFill>
              <a:ln>
                <a:solidFill>
                  <a:srgbClr val="008000"/>
                </a:solidFill>
              </a:ln>
            </c:spPr>
          </c:marker>
          <c:cat>
            <c:strRef>
              <c:f>Results!$I$4:$I$8</c:f>
              <c:strCache/>
            </c:strRef>
          </c:cat>
          <c:val>
            <c:numRef>
              <c:f>Results!$N$4:$N$8</c:f>
              <c:numCache/>
            </c:numRef>
          </c:val>
        </c:ser>
        <c:axId val="59043710"/>
        <c:axId val="61631343"/>
      </c:radarChart>
      <c:catAx>
        <c:axId val="59043710"/>
        <c:scaling>
          <c:orientation val="minMax"/>
        </c:scaling>
        <c:axPos val="b"/>
        <c:majorGridlines>
          <c:spPr>
            <a:ln w="25400">
              <a:solidFill>
                <a:srgbClr val="96969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1" i="0" u="none" baseline="0">
                <a:solidFill>
                  <a:srgbClr val="000000"/>
                </a:solidFill>
              </a:defRPr>
            </a:pPr>
          </a:p>
        </c:txPr>
        <c:crossAx val="61631343"/>
        <c:crosses val="autoZero"/>
        <c:auto val="0"/>
        <c:lblOffset val="100"/>
        <c:tickLblSkip val="1"/>
        <c:noMultiLvlLbl val="0"/>
      </c:catAx>
      <c:valAx>
        <c:axId val="61631343"/>
        <c:scaling>
          <c:orientation val="minMax"/>
          <c:max val="1"/>
        </c:scaling>
        <c:axPos val="l"/>
        <c:majorGridlines>
          <c:spPr>
            <a:ln w="25400">
              <a:solidFill>
                <a:srgbClr val="969696"/>
              </a:solidFill>
              <a:prstDash val="dash"/>
            </a:ln>
          </c:spPr>
        </c:majorGridlines>
        <c:delete val="0"/>
        <c:numFmt formatCode="General" sourceLinked="1"/>
        <c:majorTickMark val="cross"/>
        <c:minorTickMark val="cross"/>
        <c:tickLblPos val="nextTo"/>
        <c:spPr>
          <a:ln w="25400">
            <a:solidFill>
              <a:srgbClr val="969696"/>
            </a:solidFill>
          </a:ln>
        </c:spPr>
        <c:txPr>
          <a:bodyPr vert="horz" rot="0"/>
          <a:lstStyle/>
          <a:p>
            <a:pPr>
              <a:defRPr lang="en-US" cap="none" sz="850" b="0" i="0" u="none" baseline="0">
                <a:solidFill>
                  <a:srgbClr val="969696"/>
                </a:solidFill>
              </a:defRPr>
            </a:pPr>
          </a:p>
        </c:txPr>
        <c:crossAx val="59043710"/>
        <c:crossesAt val="1"/>
        <c:crossBetween val="between"/>
        <c:dispUnits/>
        <c:majorUnit val="0.5"/>
        <c:minorUnit val="0.25"/>
      </c:valAx>
      <c:spPr>
        <a:noFill/>
        <a:ln>
          <a:noFill/>
        </a:ln>
      </c:spPr>
    </c:plotArea>
    <c:legend>
      <c:legendPos val="b"/>
      <c:layout>
        <c:manualLayout>
          <c:xMode val="edge"/>
          <c:yMode val="edge"/>
          <c:x val="0.1355"/>
          <c:y val="0.8545"/>
          <c:w val="0.696"/>
          <c:h val="0.127"/>
        </c:manualLayout>
      </c:layout>
      <c:overlay val="0"/>
      <c:spPr>
        <a:solidFill>
          <a:srgbClr val="FFFFFF"/>
        </a:solidFill>
        <a:ln w="3175">
          <a:noFill/>
        </a:ln>
      </c:spPr>
      <c:txPr>
        <a:bodyPr vert="horz" rot="0"/>
        <a:lstStyle/>
        <a:p>
          <a:pPr>
            <a:defRPr lang="en-US" cap="none" sz="990" b="0" i="0" u="none" baseline="0">
              <a:solidFill>
                <a:srgbClr val="000000"/>
              </a:solidFill>
            </a:defRPr>
          </a:pPr>
        </a:p>
      </c:txPr>
    </c:legend>
    <c:plotVisOnly val="1"/>
    <c:dispBlanksAs val="gap"/>
    <c:showDLblsOverMax val="0"/>
  </c:chart>
  <c:spPr>
    <a:solidFill>
      <a:srgbClr val="FFFFFF"/>
    </a:solidFill>
    <a:ln w="25400">
      <a:solidFill>
        <a:srgbClr val="339966"/>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11675"/>
          <c:y val="0.084"/>
          <c:w val="0.63525"/>
          <c:h val="0.6885"/>
        </c:manualLayout>
      </c:layout>
      <c:barChart>
        <c:barDir val="col"/>
        <c:grouping val="clustered"/>
        <c:varyColors val="0"/>
        <c:ser>
          <c:idx val="0"/>
          <c:order val="0"/>
          <c:tx>
            <c:strRef>
              <c:f>Results!$C$9</c:f>
              <c:strCache>
                <c:ptCount val="1"/>
                <c:pt idx="0">
                  <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Results!$B$8</c:f>
              <c:strCache/>
            </c:strRef>
          </c:cat>
          <c:val>
            <c:numRef>
              <c:f>Results!$C$8</c:f>
              <c:numCache/>
            </c:numRef>
          </c:val>
        </c:ser>
        <c:ser>
          <c:idx val="1"/>
          <c:order val="1"/>
          <c:tx>
            <c:strRef>
              <c:f>Results!$D$9</c:f>
              <c:strCache>
                <c:ptCount val="1"/>
                <c:pt idx="0">
                  <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Results!$B$8</c:f>
              <c:strCache/>
            </c:strRef>
          </c:cat>
          <c:val>
            <c:numRef>
              <c:f>Results!$D$8</c:f>
              <c:numCache/>
            </c:numRef>
          </c:val>
        </c:ser>
        <c:ser>
          <c:idx val="2"/>
          <c:order val="2"/>
          <c:tx>
            <c:strRef>
              <c:f>Results!$E$9</c:f>
              <c:strCache>
                <c:ptCount val="1"/>
                <c:pt idx="0">
                  <c:v/>
                </c:pt>
              </c:strCache>
            </c:strRef>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Results!$B$8</c:f>
              <c:strCache/>
            </c:strRef>
          </c:cat>
          <c:val>
            <c:numRef>
              <c:f>Results!$E$8</c:f>
              <c:numCache/>
            </c:numRef>
          </c:val>
        </c:ser>
        <c:ser>
          <c:idx val="3"/>
          <c:order val="3"/>
          <c:tx>
            <c:strRef>
              <c:f>Results!$F$9</c:f>
              <c:strCache>
                <c:ptCount val="1"/>
                <c:pt idx="0">
                  <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Results!$B$8</c:f>
              <c:strCache/>
            </c:strRef>
          </c:cat>
          <c:val>
            <c:numRef>
              <c:f>Results!$F$8</c:f>
              <c:numCache/>
            </c:numRef>
          </c:val>
        </c:ser>
        <c:ser>
          <c:idx val="4"/>
          <c:order val="4"/>
          <c:tx>
            <c:strRef>
              <c:f>Results!$G$9</c:f>
              <c:strCache>
                <c:ptCount val="1"/>
                <c:pt idx="0">
                  <c:v/>
                </c:pt>
              </c:strCache>
            </c:strRef>
          </c:tx>
          <c:spPr>
            <a:solidFill>
              <a:srgbClr val="92D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Results!$B$8</c:f>
              <c:strCache/>
            </c:strRef>
          </c:cat>
          <c:val>
            <c:numRef>
              <c:f>Results!$G$8</c:f>
              <c:numCache/>
            </c:numRef>
          </c:val>
        </c:ser>
        <c:axId val="17811176"/>
        <c:axId val="26082857"/>
      </c:barChart>
      <c:catAx>
        <c:axId val="17811176"/>
        <c:scaling>
          <c:orientation val="minMax"/>
        </c:scaling>
        <c:axPos val="b"/>
        <c:majorGridlines>
          <c:spPr>
            <a:ln w="25400">
              <a:solidFill>
                <a:srgbClr val="96969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1" i="0" u="none" baseline="0">
                <a:solidFill>
                  <a:srgbClr val="000000"/>
                </a:solidFill>
              </a:defRPr>
            </a:pPr>
          </a:p>
        </c:txPr>
        <c:crossAx val="26082857"/>
        <c:crosses val="autoZero"/>
        <c:auto val="0"/>
        <c:lblOffset val="100"/>
        <c:tickLblSkip val="1"/>
        <c:noMultiLvlLbl val="0"/>
      </c:catAx>
      <c:valAx>
        <c:axId val="26082857"/>
        <c:scaling>
          <c:orientation val="minMax"/>
          <c:max val="1"/>
        </c:scaling>
        <c:axPos val="l"/>
        <c:majorGridlines>
          <c:spPr>
            <a:ln w="25400">
              <a:solidFill>
                <a:srgbClr val="969696"/>
              </a:solidFill>
              <a:prstDash val="dash"/>
            </a:ln>
          </c:spPr>
        </c:majorGridlines>
        <c:delete val="0"/>
        <c:numFmt formatCode="General" sourceLinked="1"/>
        <c:majorTickMark val="cross"/>
        <c:minorTickMark val="cross"/>
        <c:tickLblPos val="nextTo"/>
        <c:spPr>
          <a:ln w="25400">
            <a:solidFill>
              <a:srgbClr val="969696"/>
            </a:solidFill>
          </a:ln>
        </c:spPr>
        <c:txPr>
          <a:bodyPr vert="horz" rot="0"/>
          <a:lstStyle/>
          <a:p>
            <a:pPr>
              <a:defRPr lang="en-US" cap="none" sz="850" b="0" i="0" u="none" baseline="0">
                <a:solidFill>
                  <a:srgbClr val="969696"/>
                </a:solidFill>
              </a:defRPr>
            </a:pPr>
          </a:p>
        </c:txPr>
        <c:crossAx val="17811176"/>
        <c:crossesAt val="1"/>
        <c:crossBetween val="between"/>
        <c:dispUnits/>
        <c:majorUnit val="0.5"/>
        <c:minorUnit val="0.25"/>
      </c:valAx>
      <c:spPr>
        <a:noFill/>
        <a:ln>
          <a:noFill/>
        </a:ln>
      </c:spPr>
    </c:plotArea>
    <c:legend>
      <c:legendPos val="b"/>
      <c:layout>
        <c:manualLayout>
          <c:xMode val="edge"/>
          <c:yMode val="edge"/>
          <c:x val="0.1275"/>
          <c:y val="0.82825"/>
          <c:w val="0.65275"/>
          <c:h val="0.1195"/>
        </c:manualLayout>
      </c:layout>
      <c:overlay val="0"/>
      <c:spPr>
        <a:solidFill>
          <a:srgbClr val="FFFFFF"/>
        </a:solidFill>
        <a:ln w="3175">
          <a:noFill/>
        </a:ln>
      </c:spPr>
      <c:txPr>
        <a:bodyPr vert="horz" rot="0"/>
        <a:lstStyle/>
        <a:p>
          <a:pPr>
            <a:defRPr lang="en-US" cap="none" sz="990" b="0" i="0" u="none" baseline="0">
              <a:solidFill>
                <a:srgbClr val="000000"/>
              </a:solidFill>
            </a:defRPr>
          </a:pPr>
        </a:p>
      </c:txPr>
    </c:legend>
    <c:plotVisOnly val="1"/>
    <c:dispBlanksAs val="gap"/>
    <c:showDLblsOverMax val="0"/>
  </c:chart>
  <c:spPr>
    <a:solidFill>
      <a:srgbClr val="FFFFFF"/>
    </a:solidFill>
    <a:ln w="25400">
      <a:solidFill>
        <a:srgbClr val="339966"/>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34175"/>
          <c:y val="0.09375"/>
          <c:w val="0.3035"/>
          <c:h val="0.6185"/>
        </c:manualLayout>
      </c:layout>
      <c:radarChart>
        <c:radarStyle val="marker"/>
        <c:varyColors val="0"/>
        <c:ser>
          <c:idx val="0"/>
          <c:order val="0"/>
          <c:tx>
            <c:strRef>
              <c:f>Results!$Q$11</c:f>
              <c:strCache>
                <c:ptCount val="1"/>
                <c:pt idx="0">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strRef>
              <c:f>Results!$P$4:$P$10</c:f>
              <c:strCache/>
            </c:strRef>
          </c:cat>
          <c:val>
            <c:numRef>
              <c:f>Results!$Q$4:$Q$10</c:f>
              <c:numCache/>
            </c:numRef>
          </c:val>
        </c:ser>
        <c:ser>
          <c:idx val="1"/>
          <c:order val="1"/>
          <c:tx>
            <c:strRef>
              <c:f>Results!$R$11</c:f>
              <c:strCache>
                <c:ptCount val="1"/>
                <c:pt idx="0">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9966"/>
              </a:solidFill>
              <a:ln>
                <a:solidFill>
                  <a:srgbClr val="339966"/>
                </a:solidFill>
              </a:ln>
            </c:spPr>
          </c:marker>
          <c:cat>
            <c:strRef>
              <c:f>Results!$P$4:$P$10</c:f>
              <c:strCache/>
            </c:strRef>
          </c:cat>
          <c:val>
            <c:numRef>
              <c:f>Results!$R$4:$R$10</c:f>
              <c:numCache/>
            </c:numRef>
          </c:val>
        </c:ser>
        <c:ser>
          <c:idx val="2"/>
          <c:order val="2"/>
          <c:tx>
            <c:strRef>
              <c:f>Results!$S$11</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CCFF"/>
              </a:solidFill>
              <a:ln>
                <a:solidFill>
                  <a:srgbClr val="333399"/>
                </a:solidFill>
              </a:ln>
            </c:spPr>
          </c:marker>
          <c:cat>
            <c:strRef>
              <c:f>Results!$P$4:$P$10</c:f>
              <c:strCache/>
            </c:strRef>
          </c:cat>
          <c:val>
            <c:numRef>
              <c:f>Results!$S$4:$S$10</c:f>
              <c:numCache/>
            </c:numRef>
          </c:val>
        </c:ser>
        <c:ser>
          <c:idx val="3"/>
          <c:order val="3"/>
          <c:tx>
            <c:strRef>
              <c:f>Results!$T$11</c:f>
              <c:strCache>
                <c:ptCount val="1"/>
                <c:pt idx="0">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cat>
            <c:strRef>
              <c:f>Results!$P$4:$P$10</c:f>
              <c:strCache/>
            </c:strRef>
          </c:cat>
          <c:val>
            <c:numRef>
              <c:f>Results!$T$4:$T$10</c:f>
              <c:numCache/>
            </c:numRef>
          </c:val>
        </c:ser>
        <c:ser>
          <c:idx val="4"/>
          <c:order val="4"/>
          <c:tx>
            <c:strRef>
              <c:f>Results!$U$11</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99CC00"/>
              </a:solidFill>
              <a:ln>
                <a:solidFill>
                  <a:srgbClr val="008000"/>
                </a:solidFill>
              </a:ln>
            </c:spPr>
          </c:marker>
          <c:cat>
            <c:strRef>
              <c:f>Results!$P$4:$P$10</c:f>
              <c:strCache/>
            </c:strRef>
          </c:cat>
          <c:val>
            <c:numRef>
              <c:f>Results!$U$4:$U$10</c:f>
              <c:numCache/>
            </c:numRef>
          </c:val>
        </c:ser>
        <c:axId val="33419122"/>
        <c:axId val="32336643"/>
      </c:radarChart>
      <c:catAx>
        <c:axId val="33419122"/>
        <c:scaling>
          <c:orientation val="minMax"/>
        </c:scaling>
        <c:axPos val="b"/>
        <c:majorGridlines>
          <c:spPr>
            <a:ln w="25400">
              <a:solidFill>
                <a:srgbClr val="96969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1" i="0" u="none" baseline="0">
                <a:solidFill>
                  <a:srgbClr val="000000"/>
                </a:solidFill>
              </a:defRPr>
            </a:pPr>
          </a:p>
        </c:txPr>
        <c:crossAx val="32336643"/>
        <c:crosses val="autoZero"/>
        <c:auto val="0"/>
        <c:lblOffset val="100"/>
        <c:tickLblSkip val="1"/>
        <c:noMultiLvlLbl val="0"/>
      </c:catAx>
      <c:valAx>
        <c:axId val="32336643"/>
        <c:scaling>
          <c:orientation val="minMax"/>
          <c:max val="1"/>
        </c:scaling>
        <c:axPos val="l"/>
        <c:majorGridlines>
          <c:spPr>
            <a:ln w="25400">
              <a:solidFill>
                <a:srgbClr val="969696"/>
              </a:solidFill>
              <a:prstDash val="dash"/>
            </a:ln>
          </c:spPr>
        </c:majorGridlines>
        <c:delete val="0"/>
        <c:numFmt formatCode="General" sourceLinked="1"/>
        <c:majorTickMark val="cross"/>
        <c:minorTickMark val="cross"/>
        <c:tickLblPos val="nextTo"/>
        <c:spPr>
          <a:ln w="25400">
            <a:solidFill>
              <a:srgbClr val="969696"/>
            </a:solidFill>
          </a:ln>
        </c:spPr>
        <c:txPr>
          <a:bodyPr vert="horz" rot="0"/>
          <a:lstStyle/>
          <a:p>
            <a:pPr>
              <a:defRPr lang="en-US" cap="none" sz="850" b="0" i="0" u="none" baseline="0">
                <a:solidFill>
                  <a:srgbClr val="969696"/>
                </a:solidFill>
              </a:defRPr>
            </a:pPr>
          </a:p>
        </c:txPr>
        <c:crossAx val="33419122"/>
        <c:crossesAt val="1"/>
        <c:crossBetween val="between"/>
        <c:dispUnits/>
        <c:majorUnit val="0.5"/>
        <c:minorUnit val="0.25"/>
      </c:valAx>
      <c:spPr>
        <a:noFill/>
        <a:ln>
          <a:noFill/>
        </a:ln>
      </c:spPr>
    </c:plotArea>
    <c:legend>
      <c:legendPos val="b"/>
      <c:layout>
        <c:manualLayout>
          <c:xMode val="edge"/>
          <c:yMode val="edge"/>
          <c:x val="0.13575"/>
          <c:y val="0.856"/>
          <c:w val="0.6935"/>
          <c:h val="0.127"/>
        </c:manualLayout>
      </c:layout>
      <c:overlay val="0"/>
      <c:spPr>
        <a:solidFill>
          <a:srgbClr val="FFFFFF"/>
        </a:solidFill>
        <a:ln w="3175">
          <a:noFill/>
        </a:ln>
      </c:spPr>
      <c:txPr>
        <a:bodyPr vert="horz" rot="0"/>
        <a:lstStyle/>
        <a:p>
          <a:pPr>
            <a:defRPr lang="en-US" cap="none" sz="990" b="0" i="0" u="none" baseline="0">
              <a:solidFill>
                <a:srgbClr val="000000"/>
              </a:solidFill>
            </a:defRPr>
          </a:pPr>
        </a:p>
      </c:txPr>
    </c:legend>
    <c:plotVisOnly val="1"/>
    <c:dispBlanksAs val="gap"/>
    <c:showDLblsOverMax val="0"/>
  </c:chart>
  <c:spPr>
    <a:solidFill>
      <a:srgbClr val="FFFFFF"/>
    </a:solidFill>
    <a:ln w="25400">
      <a:solidFill>
        <a:srgbClr val="339966"/>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34575"/>
          <c:y val="0.092"/>
          <c:w val="0.29725"/>
          <c:h val="0.622"/>
        </c:manualLayout>
      </c:layout>
      <c:radarChart>
        <c:radarStyle val="marker"/>
        <c:varyColors val="0"/>
        <c:ser>
          <c:idx val="0"/>
          <c:order val="0"/>
          <c:tx>
            <c:strRef>
              <c:f>Results!$X$11</c:f>
              <c:strCache>
                <c:ptCount val="1"/>
                <c:pt idx="0">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strRef>
              <c:f>Results!$W$4:$W$10</c:f>
              <c:strCache/>
            </c:strRef>
          </c:cat>
          <c:val>
            <c:numRef>
              <c:f>Results!$X$4:$X$10</c:f>
              <c:numCache/>
            </c:numRef>
          </c:val>
        </c:ser>
        <c:ser>
          <c:idx val="1"/>
          <c:order val="1"/>
          <c:tx>
            <c:strRef>
              <c:f>Results!$Y$11</c:f>
              <c:strCache>
                <c:ptCount val="1"/>
                <c:pt idx="0">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9966"/>
              </a:solidFill>
              <a:ln>
                <a:solidFill>
                  <a:srgbClr val="339966"/>
                </a:solidFill>
              </a:ln>
            </c:spPr>
          </c:marker>
          <c:cat>
            <c:strRef>
              <c:f>Results!$W$4:$W$10</c:f>
              <c:strCache/>
            </c:strRef>
          </c:cat>
          <c:val>
            <c:numRef>
              <c:f>Results!$Y$4:$Y$10</c:f>
              <c:numCache/>
            </c:numRef>
          </c:val>
        </c:ser>
        <c:ser>
          <c:idx val="2"/>
          <c:order val="2"/>
          <c:tx>
            <c:strRef>
              <c:f>Results!$Z$11</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CCFF"/>
              </a:solidFill>
              <a:ln>
                <a:solidFill>
                  <a:srgbClr val="333399"/>
                </a:solidFill>
              </a:ln>
            </c:spPr>
          </c:marker>
          <c:cat>
            <c:strRef>
              <c:f>Results!$W$4:$W$10</c:f>
              <c:strCache/>
            </c:strRef>
          </c:cat>
          <c:val>
            <c:numRef>
              <c:f>Results!$Z$4:$Z$10</c:f>
              <c:numCache/>
            </c:numRef>
          </c:val>
        </c:ser>
        <c:ser>
          <c:idx val="3"/>
          <c:order val="3"/>
          <c:tx>
            <c:strRef>
              <c:f>Results!$AA$11</c:f>
              <c:strCache>
                <c:ptCount val="1"/>
                <c:pt idx="0">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cat>
            <c:strRef>
              <c:f>Results!$W$4:$W$10</c:f>
              <c:strCache/>
            </c:strRef>
          </c:cat>
          <c:val>
            <c:numRef>
              <c:f>Results!$AA$4:$AA$10</c:f>
              <c:numCache/>
            </c:numRef>
          </c:val>
        </c:ser>
        <c:ser>
          <c:idx val="4"/>
          <c:order val="4"/>
          <c:tx>
            <c:strRef>
              <c:f>Results!$AB$11</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99CC00"/>
              </a:solidFill>
              <a:ln>
                <a:solidFill>
                  <a:srgbClr val="008000"/>
                </a:solidFill>
              </a:ln>
            </c:spPr>
          </c:marker>
          <c:cat>
            <c:strRef>
              <c:f>Results!$W$4:$W$10</c:f>
              <c:strCache/>
            </c:strRef>
          </c:cat>
          <c:val>
            <c:numRef>
              <c:f>Results!$AB$4:$AB$10</c:f>
              <c:numCache/>
            </c:numRef>
          </c:val>
        </c:ser>
        <c:axId val="22594332"/>
        <c:axId val="2022397"/>
      </c:radarChart>
      <c:catAx>
        <c:axId val="22594332"/>
        <c:scaling>
          <c:orientation val="minMax"/>
        </c:scaling>
        <c:axPos val="b"/>
        <c:majorGridlines>
          <c:spPr>
            <a:ln w="25400">
              <a:solidFill>
                <a:srgbClr val="96969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1" i="0" u="none" baseline="0">
                <a:solidFill>
                  <a:srgbClr val="000000"/>
                </a:solidFill>
              </a:defRPr>
            </a:pPr>
          </a:p>
        </c:txPr>
        <c:crossAx val="2022397"/>
        <c:crosses val="autoZero"/>
        <c:auto val="0"/>
        <c:lblOffset val="100"/>
        <c:tickLblSkip val="1"/>
        <c:noMultiLvlLbl val="0"/>
      </c:catAx>
      <c:valAx>
        <c:axId val="2022397"/>
        <c:scaling>
          <c:orientation val="minMax"/>
          <c:max val="1"/>
        </c:scaling>
        <c:axPos val="l"/>
        <c:majorGridlines>
          <c:spPr>
            <a:ln w="25400">
              <a:solidFill>
                <a:srgbClr val="969696"/>
              </a:solidFill>
              <a:prstDash val="dash"/>
            </a:ln>
          </c:spPr>
        </c:majorGridlines>
        <c:delete val="0"/>
        <c:numFmt formatCode="General" sourceLinked="1"/>
        <c:majorTickMark val="cross"/>
        <c:minorTickMark val="cross"/>
        <c:tickLblPos val="nextTo"/>
        <c:spPr>
          <a:ln w="25400">
            <a:solidFill>
              <a:srgbClr val="969696"/>
            </a:solidFill>
          </a:ln>
        </c:spPr>
        <c:txPr>
          <a:bodyPr vert="horz" rot="0"/>
          <a:lstStyle/>
          <a:p>
            <a:pPr>
              <a:defRPr lang="en-US" cap="none" sz="850" b="0" i="0" u="none" baseline="0">
                <a:solidFill>
                  <a:srgbClr val="969696"/>
                </a:solidFill>
              </a:defRPr>
            </a:pPr>
          </a:p>
        </c:txPr>
        <c:crossAx val="22594332"/>
        <c:crossesAt val="1"/>
        <c:crossBetween val="between"/>
        <c:dispUnits/>
        <c:majorUnit val="0.5"/>
        <c:minorUnit val="0.25"/>
      </c:valAx>
      <c:spPr>
        <a:noFill/>
        <a:ln>
          <a:noFill/>
        </a:ln>
      </c:spPr>
    </c:plotArea>
    <c:legend>
      <c:legendPos val="b"/>
      <c:layout>
        <c:manualLayout>
          <c:xMode val="edge"/>
          <c:yMode val="edge"/>
          <c:x val="0.136"/>
          <c:y val="0.85425"/>
          <c:w val="0.6935"/>
          <c:h val="0.12725"/>
        </c:manualLayout>
      </c:layout>
      <c:overlay val="0"/>
      <c:spPr>
        <a:solidFill>
          <a:srgbClr val="FFFFFF"/>
        </a:solidFill>
        <a:ln w="3175">
          <a:noFill/>
        </a:ln>
      </c:spPr>
      <c:txPr>
        <a:bodyPr vert="horz" rot="0"/>
        <a:lstStyle/>
        <a:p>
          <a:pPr>
            <a:defRPr lang="en-US" cap="none" sz="990" b="0" i="0" u="none" baseline="0">
              <a:solidFill>
                <a:srgbClr val="000000"/>
              </a:solidFill>
            </a:defRPr>
          </a:pPr>
        </a:p>
      </c:txPr>
    </c:legend>
    <c:plotVisOnly val="1"/>
    <c:dispBlanksAs val="gap"/>
    <c:showDLblsOverMax val="0"/>
  </c:chart>
  <c:spPr>
    <a:solidFill>
      <a:srgbClr val="FFFFFF"/>
    </a:solidFill>
    <a:ln w="25400">
      <a:solidFill>
        <a:srgbClr val="339966"/>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33325"/>
          <c:y val="0.09375"/>
          <c:w val="0.3225"/>
          <c:h val="0.61825"/>
        </c:manualLayout>
      </c:layout>
      <c:radarChart>
        <c:radarStyle val="marker"/>
        <c:varyColors val="0"/>
        <c:ser>
          <c:idx val="0"/>
          <c:order val="0"/>
          <c:tx>
            <c:strRef>
              <c:f>Results!$AE$11</c:f>
              <c:strCache>
                <c:ptCount val="1"/>
                <c:pt idx="0">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strRef>
              <c:f>Results!$AD$4:$AD$10</c:f>
              <c:strCache/>
            </c:strRef>
          </c:cat>
          <c:val>
            <c:numRef>
              <c:f>Results!$AE$4:$AE$10</c:f>
              <c:numCache/>
            </c:numRef>
          </c:val>
        </c:ser>
        <c:ser>
          <c:idx val="1"/>
          <c:order val="1"/>
          <c:tx>
            <c:strRef>
              <c:f>Results!$AF$11</c:f>
              <c:strCache>
                <c:ptCount val="1"/>
                <c:pt idx="0">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9966"/>
              </a:solidFill>
              <a:ln>
                <a:solidFill>
                  <a:srgbClr val="339966"/>
                </a:solidFill>
              </a:ln>
            </c:spPr>
          </c:marker>
          <c:cat>
            <c:strRef>
              <c:f>Results!$AD$4:$AD$10</c:f>
              <c:strCache/>
            </c:strRef>
          </c:cat>
          <c:val>
            <c:numRef>
              <c:f>Results!$AF$4:$AF$10</c:f>
              <c:numCache/>
            </c:numRef>
          </c:val>
        </c:ser>
        <c:ser>
          <c:idx val="2"/>
          <c:order val="2"/>
          <c:tx>
            <c:strRef>
              <c:f>Results!$AG$11</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CCFF"/>
              </a:solidFill>
              <a:ln>
                <a:solidFill>
                  <a:srgbClr val="333399"/>
                </a:solidFill>
              </a:ln>
            </c:spPr>
          </c:marker>
          <c:cat>
            <c:strRef>
              <c:f>Results!$AD$4:$AD$10</c:f>
              <c:strCache/>
            </c:strRef>
          </c:cat>
          <c:val>
            <c:numRef>
              <c:f>Results!$AG$4:$AG$10</c:f>
              <c:numCache/>
            </c:numRef>
          </c:val>
        </c:ser>
        <c:ser>
          <c:idx val="3"/>
          <c:order val="3"/>
          <c:tx>
            <c:strRef>
              <c:f>Results!$AH$11</c:f>
              <c:strCache>
                <c:ptCount val="1"/>
                <c:pt idx="0">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cat>
            <c:strRef>
              <c:f>Results!$AD$4:$AD$10</c:f>
              <c:strCache/>
            </c:strRef>
          </c:cat>
          <c:val>
            <c:numRef>
              <c:f>Results!$AH$4:$AH$10</c:f>
              <c:numCache/>
            </c:numRef>
          </c:val>
        </c:ser>
        <c:ser>
          <c:idx val="4"/>
          <c:order val="4"/>
          <c:tx>
            <c:strRef>
              <c:f>Results!$AI$11</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99CC00"/>
              </a:solidFill>
              <a:ln>
                <a:solidFill>
                  <a:srgbClr val="008000"/>
                </a:solidFill>
              </a:ln>
            </c:spPr>
          </c:marker>
          <c:cat>
            <c:strRef>
              <c:f>Results!$AD$4:$AD$10</c:f>
              <c:strCache/>
            </c:strRef>
          </c:cat>
          <c:val>
            <c:numRef>
              <c:f>Results!$AI$4:$AI$10</c:f>
              <c:numCache/>
            </c:numRef>
          </c:val>
        </c:ser>
        <c:axId val="18201574"/>
        <c:axId val="29596439"/>
      </c:radarChart>
      <c:catAx>
        <c:axId val="18201574"/>
        <c:scaling>
          <c:orientation val="minMax"/>
        </c:scaling>
        <c:axPos val="b"/>
        <c:majorGridlines>
          <c:spPr>
            <a:ln w="25400">
              <a:solidFill>
                <a:srgbClr val="96969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1" i="0" u="none" baseline="0">
                <a:solidFill>
                  <a:srgbClr val="000000"/>
                </a:solidFill>
              </a:defRPr>
            </a:pPr>
          </a:p>
        </c:txPr>
        <c:crossAx val="29596439"/>
        <c:crosses val="autoZero"/>
        <c:auto val="0"/>
        <c:lblOffset val="100"/>
        <c:tickLblSkip val="1"/>
        <c:noMultiLvlLbl val="0"/>
      </c:catAx>
      <c:valAx>
        <c:axId val="29596439"/>
        <c:scaling>
          <c:orientation val="minMax"/>
          <c:max val="1"/>
        </c:scaling>
        <c:axPos val="l"/>
        <c:majorGridlines>
          <c:spPr>
            <a:ln w="25400">
              <a:solidFill>
                <a:srgbClr val="969696"/>
              </a:solidFill>
              <a:prstDash val="dash"/>
            </a:ln>
          </c:spPr>
        </c:majorGridlines>
        <c:delete val="0"/>
        <c:numFmt formatCode="General" sourceLinked="1"/>
        <c:majorTickMark val="cross"/>
        <c:minorTickMark val="cross"/>
        <c:tickLblPos val="nextTo"/>
        <c:spPr>
          <a:ln w="25400">
            <a:solidFill>
              <a:srgbClr val="969696"/>
            </a:solidFill>
          </a:ln>
        </c:spPr>
        <c:txPr>
          <a:bodyPr vert="horz" rot="0"/>
          <a:lstStyle/>
          <a:p>
            <a:pPr>
              <a:defRPr lang="en-US" cap="none" sz="850" b="0" i="0" u="none" baseline="0">
                <a:solidFill>
                  <a:srgbClr val="969696"/>
                </a:solidFill>
              </a:defRPr>
            </a:pPr>
          </a:p>
        </c:txPr>
        <c:crossAx val="18201574"/>
        <c:crossesAt val="1"/>
        <c:crossBetween val="between"/>
        <c:dispUnits/>
        <c:majorUnit val="0.5"/>
        <c:minorUnit val="0.25"/>
      </c:valAx>
      <c:spPr>
        <a:noFill/>
        <a:ln>
          <a:noFill/>
        </a:ln>
      </c:spPr>
    </c:plotArea>
    <c:legend>
      <c:legendPos val="b"/>
      <c:layout>
        <c:manualLayout>
          <c:xMode val="edge"/>
          <c:yMode val="edge"/>
          <c:x val="0.1365"/>
          <c:y val="0.859"/>
          <c:w val="0.69425"/>
          <c:h val="0.12625"/>
        </c:manualLayout>
      </c:layout>
      <c:overlay val="0"/>
      <c:spPr>
        <a:solidFill>
          <a:srgbClr val="FFFFFF"/>
        </a:solidFill>
        <a:ln w="3175">
          <a:noFill/>
        </a:ln>
      </c:spPr>
      <c:txPr>
        <a:bodyPr vert="horz" rot="0"/>
        <a:lstStyle/>
        <a:p>
          <a:pPr>
            <a:defRPr lang="en-US" cap="none" sz="990" b="0" i="0" u="none" baseline="0">
              <a:solidFill>
                <a:srgbClr val="000000"/>
              </a:solidFill>
            </a:defRPr>
          </a:pPr>
        </a:p>
      </c:txPr>
    </c:legend>
    <c:plotVisOnly val="1"/>
    <c:dispBlanksAs val="gap"/>
    <c:showDLblsOverMax val="0"/>
  </c:chart>
  <c:spPr>
    <a:solidFill>
      <a:srgbClr val="FFFFFF"/>
    </a:solidFill>
    <a:ln w="25400">
      <a:solidFill>
        <a:srgbClr val="339966"/>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303"/>
          <c:y val="0.0925"/>
          <c:w val="0.38375"/>
          <c:h val="0.61925"/>
        </c:manualLayout>
      </c:layout>
      <c:radarChart>
        <c:radarStyle val="marker"/>
        <c:varyColors val="0"/>
        <c:ser>
          <c:idx val="0"/>
          <c:order val="0"/>
          <c:tx>
            <c:strRef>
              <c:f>Results!$AL$10</c:f>
              <c:strCache>
                <c:ptCount val="1"/>
                <c:pt idx="0">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00"/>
              </a:solidFill>
              <a:ln>
                <a:solidFill>
                  <a:srgbClr val="FF0000"/>
                </a:solidFill>
              </a:ln>
            </c:spPr>
          </c:marker>
          <c:cat>
            <c:strRef>
              <c:f>Results!$AK$4:$AK$9</c:f>
              <c:strCache/>
            </c:strRef>
          </c:cat>
          <c:val>
            <c:numRef>
              <c:f>Results!$AL$4:$AL$9</c:f>
              <c:numCache/>
            </c:numRef>
          </c:val>
        </c:ser>
        <c:ser>
          <c:idx val="1"/>
          <c:order val="1"/>
          <c:tx>
            <c:strRef>
              <c:f>Results!$AM$10</c:f>
              <c:strCache>
                <c:ptCount val="1"/>
                <c:pt idx="0">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9966"/>
              </a:solidFill>
              <a:ln>
                <a:solidFill>
                  <a:srgbClr val="339966"/>
                </a:solidFill>
              </a:ln>
            </c:spPr>
          </c:marker>
          <c:cat>
            <c:strRef>
              <c:f>Results!$AK$4:$AK$9</c:f>
              <c:strCache/>
            </c:strRef>
          </c:cat>
          <c:val>
            <c:numRef>
              <c:f>Results!$AM$4:$AM$9</c:f>
              <c:numCache/>
            </c:numRef>
          </c:val>
        </c:ser>
        <c:ser>
          <c:idx val="2"/>
          <c:order val="2"/>
          <c:tx>
            <c:strRef>
              <c:f>Results!$AN$10</c:f>
              <c:strCache>
                <c:ptCount val="1"/>
                <c:pt idx="0">
                  <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99CCFF"/>
              </a:solidFill>
              <a:ln>
                <a:solidFill>
                  <a:srgbClr val="333399"/>
                </a:solidFill>
              </a:ln>
            </c:spPr>
          </c:marker>
          <c:cat>
            <c:strRef>
              <c:f>Results!$AK$4:$AK$9</c:f>
              <c:strCache/>
            </c:strRef>
          </c:cat>
          <c:val>
            <c:numRef>
              <c:f>Results!$AN$4:$AN$9</c:f>
              <c:numCache/>
            </c:numRef>
          </c:val>
        </c:ser>
        <c:ser>
          <c:idx val="3"/>
          <c:order val="3"/>
          <c:tx>
            <c:strRef>
              <c:f>Results!$AO$10</c:f>
              <c:strCache>
                <c:ptCount val="1"/>
                <c:pt idx="0">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808080"/>
              </a:solidFill>
              <a:ln>
                <a:solidFill>
                  <a:srgbClr val="808080"/>
                </a:solidFill>
              </a:ln>
            </c:spPr>
          </c:marker>
          <c:cat>
            <c:strRef>
              <c:f>Results!$AK$4:$AK$9</c:f>
              <c:strCache/>
            </c:strRef>
          </c:cat>
          <c:val>
            <c:numRef>
              <c:f>Results!$AO$4:$AO$9</c:f>
              <c:numCache/>
            </c:numRef>
          </c:val>
        </c:ser>
        <c:ser>
          <c:idx val="4"/>
          <c:order val="4"/>
          <c:tx>
            <c:strRef>
              <c:f>Results!$AP$10</c:f>
              <c:strCache>
                <c:ptCount val="1"/>
                <c:pt idx="0">
                  <c:v/>
                </c:pt>
              </c:strCache>
            </c:strRef>
          </c:tx>
          <c:spPr>
            <a:ln w="381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plus"/>
            <c:size val="7"/>
            <c:spPr>
              <a:solidFill>
                <a:srgbClr val="99CC00"/>
              </a:solidFill>
              <a:ln>
                <a:solidFill>
                  <a:srgbClr val="008000"/>
                </a:solidFill>
              </a:ln>
            </c:spPr>
          </c:marker>
          <c:cat>
            <c:strRef>
              <c:f>Results!$AK$4:$AK$9</c:f>
              <c:strCache/>
            </c:strRef>
          </c:cat>
          <c:val>
            <c:numRef>
              <c:f>Results!$AP$4:$AP$9</c:f>
              <c:numCache/>
            </c:numRef>
          </c:val>
        </c:ser>
        <c:axId val="65041360"/>
        <c:axId val="48501329"/>
      </c:radarChart>
      <c:catAx>
        <c:axId val="65041360"/>
        <c:scaling>
          <c:orientation val="minMax"/>
        </c:scaling>
        <c:axPos val="b"/>
        <c:majorGridlines>
          <c:spPr>
            <a:ln w="25400">
              <a:solidFill>
                <a:srgbClr val="969696"/>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1" i="0" u="none" baseline="0">
                <a:solidFill>
                  <a:srgbClr val="000000"/>
                </a:solidFill>
              </a:defRPr>
            </a:pPr>
          </a:p>
        </c:txPr>
        <c:crossAx val="48501329"/>
        <c:crosses val="autoZero"/>
        <c:auto val="0"/>
        <c:lblOffset val="100"/>
        <c:tickLblSkip val="1"/>
        <c:noMultiLvlLbl val="0"/>
      </c:catAx>
      <c:valAx>
        <c:axId val="48501329"/>
        <c:scaling>
          <c:orientation val="minMax"/>
          <c:max val="1"/>
        </c:scaling>
        <c:axPos val="l"/>
        <c:majorGridlines>
          <c:spPr>
            <a:ln w="25400">
              <a:solidFill>
                <a:srgbClr val="969696"/>
              </a:solidFill>
              <a:prstDash val="dash"/>
            </a:ln>
          </c:spPr>
        </c:majorGridlines>
        <c:delete val="0"/>
        <c:numFmt formatCode="General" sourceLinked="1"/>
        <c:majorTickMark val="cross"/>
        <c:minorTickMark val="cross"/>
        <c:tickLblPos val="nextTo"/>
        <c:spPr>
          <a:ln w="25400">
            <a:solidFill>
              <a:srgbClr val="969696"/>
            </a:solidFill>
          </a:ln>
        </c:spPr>
        <c:txPr>
          <a:bodyPr vert="horz" rot="0"/>
          <a:lstStyle/>
          <a:p>
            <a:pPr>
              <a:defRPr lang="en-US" cap="none" sz="850" b="0" i="0" u="none" baseline="0">
                <a:solidFill>
                  <a:srgbClr val="969696"/>
                </a:solidFill>
              </a:defRPr>
            </a:pPr>
          </a:p>
        </c:txPr>
        <c:crossAx val="65041360"/>
        <c:crossesAt val="1"/>
        <c:crossBetween val="between"/>
        <c:dispUnits/>
        <c:majorUnit val="0.5"/>
        <c:minorUnit val="0.25"/>
      </c:valAx>
      <c:spPr>
        <a:noFill/>
        <a:ln>
          <a:noFill/>
        </a:ln>
      </c:spPr>
    </c:plotArea>
    <c:legend>
      <c:legendPos val="b"/>
      <c:layout>
        <c:manualLayout>
          <c:xMode val="edge"/>
          <c:yMode val="edge"/>
          <c:x val="0.13475"/>
          <c:y val="0.8585"/>
          <c:w val="0.694"/>
          <c:h val="0.1295"/>
        </c:manualLayout>
      </c:layout>
      <c:overlay val="0"/>
      <c:spPr>
        <a:solidFill>
          <a:srgbClr val="FFFFFF"/>
        </a:solidFill>
        <a:ln w="3175">
          <a:noFill/>
        </a:ln>
      </c:spPr>
      <c:txPr>
        <a:bodyPr vert="horz" rot="0"/>
        <a:lstStyle/>
        <a:p>
          <a:pPr>
            <a:defRPr lang="en-US" cap="none" sz="990" b="0" i="0" u="none" baseline="0">
              <a:solidFill>
                <a:srgbClr val="000000"/>
              </a:solidFill>
            </a:defRPr>
          </a:pPr>
        </a:p>
      </c:txPr>
    </c:legend>
    <c:plotVisOnly val="1"/>
    <c:dispBlanksAs val="gap"/>
    <c:showDLblsOverMax val="0"/>
  </c:chart>
  <c:spPr>
    <a:solidFill>
      <a:srgbClr val="FFFFFF"/>
    </a:solidFill>
    <a:ln w="25400">
      <a:solidFill>
        <a:srgbClr val="339966"/>
      </a:solidFill>
    </a:ln>
    <a:effectLst>
      <a:outerShdw dist="35921" dir="2700000" algn="br">
        <a:prstClr val="black"/>
      </a:outerShdw>
    </a:effectLst>
  </c:spPr>
  <c:txPr>
    <a:bodyPr vert="horz" rot="0"/>
    <a:lstStyle/>
    <a:p>
      <a:pPr>
        <a:defRPr lang="en-US" cap="none" sz="1200" b="0" i="0" u="none" baseline="0">
          <a:solidFill>
            <a:srgbClr val="000000"/>
          </a:solidFil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hyperlink" Target="http://ecoconseil.uqac.ca/" TargetMode="External" /><Relationship Id="rId2"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hyperlink" Target="http://ecoconseil.uqac.ca/" TargetMode="External" /><Relationship Id="rId2" Type="http://schemas.openxmlformats.org/officeDocument/2006/relationships/hyperlink" Target="http://ecoconseil.uqac.ca/"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209550</xdr:colOff>
      <xdr:row>13</xdr:row>
      <xdr:rowOff>47625</xdr:rowOff>
    </xdr:to>
    <xdr:sp>
      <xdr:nvSpPr>
        <xdr:cNvPr id="1" name="ZoneTexte 1"/>
        <xdr:cNvSpPr txBox="1">
          <a:spLocks noChangeArrowheads="1"/>
        </xdr:cNvSpPr>
      </xdr:nvSpPr>
      <xdr:spPr>
        <a:xfrm>
          <a:off x="0" y="0"/>
          <a:ext cx="6305550" cy="2152650"/>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1300" b="1" i="0" u="none" baseline="0">
              <a:solidFill>
                <a:srgbClr val="000000"/>
              </a:solidFill>
              <a:latin typeface="Calibri"/>
              <a:ea typeface="Calibri"/>
              <a:cs typeface="Calibri"/>
            </a:rPr>
            <a:t>Warning about the 2012 analysis grid and user guide</a:t>
          </a:r>
          <a:r>
            <a:rPr lang="en-US" cap="none" sz="13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New versions of the analysis grid and its user guide have</a:t>
          </a:r>
          <a:r>
            <a:rPr lang="en-US" cap="none" sz="1100" b="0" i="0" u="none" baseline="0">
              <a:solidFill>
                <a:srgbClr val="000000"/>
              </a:solidFill>
              <a:latin typeface="Calibri"/>
              <a:ea typeface="Calibri"/>
              <a:cs typeface="Calibri"/>
            </a:rPr>
            <a:t> been elaborated in 2011, and translated in English for the first time in 2012.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new tools are now public and the autors are hoping some feedback from the sustainable development professionals around the world.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You are invited to send us your comments for an eventual  updated version.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Thank you for your participation in developing this precious analytical method.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9</xdr:row>
      <xdr:rowOff>95250</xdr:rowOff>
    </xdr:from>
    <xdr:to>
      <xdr:col>4</xdr:col>
      <xdr:colOff>1247775</xdr:colOff>
      <xdr:row>43</xdr:row>
      <xdr:rowOff>142875</xdr:rowOff>
    </xdr:to>
    <xdr:graphicFrame>
      <xdr:nvGraphicFramePr>
        <xdr:cNvPr id="1" name="Chart 1"/>
        <xdr:cNvGraphicFramePr/>
      </xdr:nvGraphicFramePr>
      <xdr:xfrm>
        <a:off x="133350" y="2266950"/>
        <a:ext cx="8867775" cy="5743575"/>
      </xdr:xfrm>
      <a:graphic>
        <a:graphicData uri="http://schemas.openxmlformats.org/drawingml/2006/chart">
          <c:chart xmlns:c="http://schemas.openxmlformats.org/drawingml/2006/chart" r:id="rId1"/>
        </a:graphicData>
      </a:graphic>
    </xdr:graphicFrame>
    <xdr:clientData/>
  </xdr:twoCellAnchor>
  <xdr:twoCellAnchor>
    <xdr:from>
      <xdr:col>8</xdr:col>
      <xdr:colOff>19050</xdr:colOff>
      <xdr:row>9</xdr:row>
      <xdr:rowOff>123825</xdr:rowOff>
    </xdr:from>
    <xdr:to>
      <xdr:col>13</xdr:col>
      <xdr:colOff>971550</xdr:colOff>
      <xdr:row>43</xdr:row>
      <xdr:rowOff>142875</xdr:rowOff>
    </xdr:to>
    <xdr:graphicFrame>
      <xdr:nvGraphicFramePr>
        <xdr:cNvPr id="2" name="Chart 1"/>
        <xdr:cNvGraphicFramePr/>
      </xdr:nvGraphicFramePr>
      <xdr:xfrm>
        <a:off x="13563600" y="2295525"/>
        <a:ext cx="8667750" cy="5715000"/>
      </xdr:xfrm>
      <a:graphic>
        <a:graphicData uri="http://schemas.openxmlformats.org/drawingml/2006/chart">
          <c:chart xmlns:c="http://schemas.openxmlformats.org/drawingml/2006/chart" r:id="rId2"/>
        </a:graphicData>
      </a:graphic>
    </xdr:graphicFrame>
    <xdr:clientData/>
  </xdr:twoCellAnchor>
  <xdr:twoCellAnchor>
    <xdr:from>
      <xdr:col>4</xdr:col>
      <xdr:colOff>1266825</xdr:colOff>
      <xdr:row>9</xdr:row>
      <xdr:rowOff>95250</xdr:rowOff>
    </xdr:from>
    <xdr:to>
      <xdr:col>7</xdr:col>
      <xdr:colOff>0</xdr:colOff>
      <xdr:row>43</xdr:row>
      <xdr:rowOff>142875</xdr:rowOff>
    </xdr:to>
    <xdr:graphicFrame>
      <xdr:nvGraphicFramePr>
        <xdr:cNvPr id="3" name="Chart 1"/>
        <xdr:cNvGraphicFramePr/>
      </xdr:nvGraphicFramePr>
      <xdr:xfrm>
        <a:off x="9020175" y="2266950"/>
        <a:ext cx="3076575" cy="5743575"/>
      </xdr:xfrm>
      <a:graphic>
        <a:graphicData uri="http://schemas.openxmlformats.org/drawingml/2006/chart">
          <c:chart xmlns:c="http://schemas.openxmlformats.org/drawingml/2006/chart" r:id="rId3"/>
        </a:graphicData>
      </a:graphic>
    </xdr:graphicFrame>
    <xdr:clientData/>
  </xdr:twoCellAnchor>
  <xdr:twoCellAnchor>
    <xdr:from>
      <xdr:col>14</xdr:col>
      <xdr:colOff>752475</xdr:colOff>
      <xdr:row>11</xdr:row>
      <xdr:rowOff>123825</xdr:rowOff>
    </xdr:from>
    <xdr:to>
      <xdr:col>21</xdr:col>
      <xdr:colOff>47625</xdr:colOff>
      <xdr:row>43</xdr:row>
      <xdr:rowOff>123825</xdr:rowOff>
    </xdr:to>
    <xdr:graphicFrame>
      <xdr:nvGraphicFramePr>
        <xdr:cNvPr id="4" name="Chart 1"/>
        <xdr:cNvGraphicFramePr/>
      </xdr:nvGraphicFramePr>
      <xdr:xfrm>
        <a:off x="23260050" y="2809875"/>
        <a:ext cx="10467975" cy="5181600"/>
      </xdr:xfrm>
      <a:graphic>
        <a:graphicData uri="http://schemas.openxmlformats.org/drawingml/2006/chart">
          <c:chart xmlns:c="http://schemas.openxmlformats.org/drawingml/2006/chart" r:id="rId4"/>
        </a:graphicData>
      </a:graphic>
    </xdr:graphicFrame>
    <xdr:clientData/>
  </xdr:twoCellAnchor>
  <xdr:twoCellAnchor>
    <xdr:from>
      <xdr:col>22</xdr:col>
      <xdr:colOff>0</xdr:colOff>
      <xdr:row>11</xdr:row>
      <xdr:rowOff>142875</xdr:rowOff>
    </xdr:from>
    <xdr:to>
      <xdr:col>28</xdr:col>
      <xdr:colOff>0</xdr:colOff>
      <xdr:row>44</xdr:row>
      <xdr:rowOff>47625</xdr:rowOff>
    </xdr:to>
    <xdr:graphicFrame>
      <xdr:nvGraphicFramePr>
        <xdr:cNvPr id="5" name="Chart 1"/>
        <xdr:cNvGraphicFramePr/>
      </xdr:nvGraphicFramePr>
      <xdr:xfrm>
        <a:off x="34442400" y="2828925"/>
        <a:ext cx="10868025" cy="5248275"/>
      </xdr:xfrm>
      <a:graphic>
        <a:graphicData uri="http://schemas.openxmlformats.org/drawingml/2006/chart">
          <c:chart xmlns:c="http://schemas.openxmlformats.org/drawingml/2006/chart" r:id="rId5"/>
        </a:graphicData>
      </a:graphic>
    </xdr:graphicFrame>
    <xdr:clientData/>
  </xdr:twoCellAnchor>
  <xdr:twoCellAnchor>
    <xdr:from>
      <xdr:col>28</xdr:col>
      <xdr:colOff>752475</xdr:colOff>
      <xdr:row>12</xdr:row>
      <xdr:rowOff>9525</xdr:rowOff>
    </xdr:from>
    <xdr:to>
      <xdr:col>34</xdr:col>
      <xdr:colOff>952500</xdr:colOff>
      <xdr:row>44</xdr:row>
      <xdr:rowOff>114300</xdr:rowOff>
    </xdr:to>
    <xdr:graphicFrame>
      <xdr:nvGraphicFramePr>
        <xdr:cNvPr id="6" name="Chart 1"/>
        <xdr:cNvGraphicFramePr/>
      </xdr:nvGraphicFramePr>
      <xdr:xfrm>
        <a:off x="46062900" y="2857500"/>
        <a:ext cx="10058400" cy="5286375"/>
      </xdr:xfrm>
      <a:graphic>
        <a:graphicData uri="http://schemas.openxmlformats.org/drawingml/2006/chart">
          <c:chart xmlns:c="http://schemas.openxmlformats.org/drawingml/2006/chart" r:id="rId6"/>
        </a:graphicData>
      </a:graphic>
    </xdr:graphicFrame>
    <xdr:clientData/>
  </xdr:twoCellAnchor>
  <xdr:twoCellAnchor>
    <xdr:from>
      <xdr:col>35</xdr:col>
      <xdr:colOff>752475</xdr:colOff>
      <xdr:row>10</xdr:row>
      <xdr:rowOff>142875</xdr:rowOff>
    </xdr:from>
    <xdr:to>
      <xdr:col>42</xdr:col>
      <xdr:colOff>28575</xdr:colOff>
      <xdr:row>44</xdr:row>
      <xdr:rowOff>142875</xdr:rowOff>
    </xdr:to>
    <xdr:graphicFrame>
      <xdr:nvGraphicFramePr>
        <xdr:cNvPr id="7" name="Chart 1"/>
        <xdr:cNvGraphicFramePr/>
      </xdr:nvGraphicFramePr>
      <xdr:xfrm>
        <a:off x="57169050" y="2571750"/>
        <a:ext cx="8991600" cy="5600700"/>
      </xdr:xfrm>
      <a:graphic>
        <a:graphicData uri="http://schemas.openxmlformats.org/drawingml/2006/chart">
          <c:chart xmlns:c="http://schemas.openxmlformats.org/drawingml/2006/chart" r:id="rId7"/>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38100</xdr:rowOff>
    </xdr:from>
    <xdr:to>
      <xdr:col>10</xdr:col>
      <xdr:colOff>523875</xdr:colOff>
      <xdr:row>28</xdr:row>
      <xdr:rowOff>152400</xdr:rowOff>
    </xdr:to>
    <xdr:sp>
      <xdr:nvSpPr>
        <xdr:cNvPr id="1" name="ZoneTexte 1">
          <a:hlinkClick r:id="rId1"/>
        </xdr:cNvPr>
        <xdr:cNvSpPr txBox="1">
          <a:spLocks noChangeArrowheads="1"/>
        </xdr:cNvSpPr>
      </xdr:nvSpPr>
      <xdr:spPr>
        <a:xfrm>
          <a:off x="28575" y="38100"/>
          <a:ext cx="8115300" cy="4648200"/>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1400" b="1" i="0" u="none" baseline="0">
              <a:solidFill>
                <a:srgbClr val="000000"/>
              </a:solidFill>
              <a:latin typeface="Calibri"/>
              <a:ea typeface="Calibri"/>
              <a:cs typeface="Calibri"/>
            </a:rPr>
            <a:t>For more </a:t>
          </a:r>
          <a:r>
            <a:rPr lang="en-US" cap="none" sz="1400" b="1" i="0" u="none" baseline="0">
              <a:solidFill>
                <a:srgbClr val="000000"/>
              </a:solidFill>
              <a:latin typeface="Calibri"/>
              <a:ea typeface="Calibri"/>
              <a:cs typeface="Calibri"/>
            </a:rPr>
            <a:t>informations or to give your comments about the grid, please contact: 
</a:t>
          </a:r>
          <a:r>
            <a:rPr lang="en-US" cap="none" sz="14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Claude Villeneuve   </a:t>
          </a:r>
          <a:r>
            <a:rPr lang="en-US" cap="none" sz="1200" b="0" i="0" u="none" baseline="0">
              <a:solidFill>
                <a:srgbClr val="000000"/>
              </a:solidFill>
              <a:latin typeface="Calibri"/>
              <a:ea typeface="Calibri"/>
              <a:cs typeface="Calibri"/>
            </a:rPr>
            <a:t>Olivier Riffon</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418-545-5011</a:t>
          </a:r>
          <a:r>
            <a:rPr lang="en-US" cap="none" sz="1200" b="0" i="0" u="none" baseline="0">
              <a:solidFill>
                <a:srgbClr val="000000"/>
              </a:solidFill>
              <a:latin typeface="Calibri"/>
              <a:ea typeface="Calibri"/>
              <a:cs typeface="Calibri"/>
            </a:rPr>
            <a:t> ext. 5059   </a:t>
          </a:r>
          <a:r>
            <a:rPr lang="en-US" cap="none" sz="1200" b="0" i="0" u="none" baseline="0">
              <a:solidFill>
                <a:srgbClr val="000000"/>
              </a:solidFill>
              <a:latin typeface="Calibri"/>
              <a:ea typeface="Calibri"/>
              <a:cs typeface="Calibri"/>
            </a:rPr>
            <a:t>418-545-5011 ext. 2572</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claude_villeneuve@uqac.ca   </a:t>
          </a:r>
          <a:r>
            <a:rPr lang="en-US" cap="none" sz="1200" b="0" i="0" u="none" baseline="0">
              <a:solidFill>
                <a:srgbClr val="000000"/>
              </a:solidFill>
              <a:latin typeface="Calibri"/>
              <a:ea typeface="Calibri"/>
              <a:cs typeface="Calibri"/>
            </a:rPr>
            <a:t>olivier_riffon@uqac.ca</a:t>
          </a:r>
          <a:r>
            <a:rPr lang="en-US" cap="none" sz="12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The grid and the user guide are available at : 
</a:t>
          </a:r>
          <a:r>
            <a:rPr lang="en-US" cap="none" sz="1400" b="1" i="0" u="sng" baseline="0">
              <a:solidFill>
                <a:srgbClr val="33CCCC"/>
              </a:solidFill>
              <a:latin typeface="Calibri"/>
              <a:ea typeface="Calibri"/>
              <a:cs typeface="Calibri"/>
            </a:rPr>
            <a:t>http://ecoconseil.uqac.ca/
</a:t>
          </a:r>
          <a:r>
            <a:rPr lang="en-US" cap="none" sz="12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For any questions regarding the Eco-Advising research and intervention chair, please contact us at :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Chaire de recherche et d'intervention en éco-conseil
</a:t>
          </a:r>
          <a:r>
            <a:rPr lang="en-US" cap="none" sz="1200" b="0" i="0" u="none" baseline="0">
              <a:solidFill>
                <a:srgbClr val="000000"/>
              </a:solidFill>
              <a:latin typeface="Calibri"/>
              <a:ea typeface="Calibri"/>
              <a:cs typeface="Calibri"/>
            </a:rPr>
            <a:t>Département des Sciences Fondamentales
</a:t>
          </a:r>
          <a:r>
            <a:rPr lang="en-US" cap="none" sz="1200" b="0" i="0" u="none" baseline="0">
              <a:solidFill>
                <a:srgbClr val="000000"/>
              </a:solidFill>
              <a:latin typeface="Calibri"/>
              <a:ea typeface="Calibri"/>
              <a:cs typeface="Calibri"/>
            </a:rPr>
            <a:t>Université du Québec à Chicoutimi
</a:t>
          </a:r>
          <a:r>
            <a:rPr lang="en-US" cap="none" sz="1200" b="0" i="0" u="none" baseline="0">
              <a:solidFill>
                <a:srgbClr val="000000"/>
              </a:solidFill>
              <a:latin typeface="Calibri"/>
              <a:ea typeface="Calibri"/>
              <a:cs typeface="Calibri"/>
            </a:rPr>
            <a:t>555 boul. de l'Université
</a:t>
          </a:r>
          <a:r>
            <a:rPr lang="en-US" cap="none" sz="1200" b="0" i="0" u="none" baseline="0">
              <a:solidFill>
                <a:srgbClr val="000000"/>
              </a:solidFill>
              <a:latin typeface="Calibri"/>
              <a:ea typeface="Calibri"/>
              <a:cs typeface="Calibri"/>
            </a:rPr>
            <a:t>Chicoutimi, Qc
</a:t>
          </a:r>
          <a:r>
            <a:rPr lang="en-US" cap="none" sz="1200" b="0" i="0" u="none" baseline="0">
              <a:solidFill>
                <a:srgbClr val="000000"/>
              </a:solidFill>
              <a:latin typeface="Calibri"/>
              <a:ea typeface="Calibri"/>
              <a:cs typeface="Calibri"/>
            </a:rPr>
            <a:t>G7H 2B1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418-545-5011 poste 2468
</a:t>
          </a:r>
        </a:p>
      </xdr:txBody>
    </xdr:sp>
    <xdr:clientData/>
  </xdr:twoCellAnchor>
  <xdr:twoCellAnchor>
    <xdr:from>
      <xdr:col>6</xdr:col>
      <xdr:colOff>333375</xdr:colOff>
      <xdr:row>16</xdr:row>
      <xdr:rowOff>38100</xdr:rowOff>
    </xdr:from>
    <xdr:to>
      <xdr:col>10</xdr:col>
      <xdr:colOff>428625</xdr:colOff>
      <xdr:row>28</xdr:row>
      <xdr:rowOff>38100</xdr:rowOff>
    </xdr:to>
    <xdr:pic>
      <xdr:nvPicPr>
        <xdr:cNvPr id="2" name="Picture 1" descr="Logo_eco-conseil_coul"/>
        <xdr:cNvPicPr preferRelativeResize="1">
          <a:picLocks noChangeAspect="1"/>
        </xdr:cNvPicPr>
      </xdr:nvPicPr>
      <xdr:blipFill>
        <a:blip r:embed="rId2"/>
        <a:stretch>
          <a:fillRect/>
        </a:stretch>
      </xdr:blipFill>
      <xdr:spPr>
        <a:xfrm>
          <a:off x="4905375" y="2628900"/>
          <a:ext cx="3143250" cy="1943100"/>
        </a:xfrm>
        <a:prstGeom prst="rect">
          <a:avLst/>
        </a:prstGeom>
        <a:noFill/>
        <a:ln w="317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8</xdr:col>
      <xdr:colOff>257175</xdr:colOff>
      <xdr:row>16</xdr:row>
      <xdr:rowOff>19050</xdr:rowOff>
    </xdr:to>
    <xdr:sp>
      <xdr:nvSpPr>
        <xdr:cNvPr id="1" name="ZoneTexte 1">
          <a:hlinkClick r:id="rId1"/>
        </xdr:cNvPr>
        <xdr:cNvSpPr txBox="1">
          <a:spLocks noChangeArrowheads="1"/>
        </xdr:cNvSpPr>
      </xdr:nvSpPr>
      <xdr:spPr>
        <a:xfrm>
          <a:off x="47625" y="47625"/>
          <a:ext cx="6305550" cy="2562225"/>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1300" b="1" i="0" u="none" baseline="0">
              <a:solidFill>
                <a:srgbClr val="000000"/>
              </a:solidFill>
              <a:latin typeface="Calibri"/>
              <a:ea typeface="Calibri"/>
              <a:cs typeface="Calibri"/>
            </a:rPr>
            <a:t>To cite the user guide</a:t>
          </a:r>
          <a:r>
            <a:rPr lang="en-US" cap="none" sz="13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contents of this document, while it is the propriety of its authors, is the result of the work of numerous volunteers and university students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Distribution is not restricted and those who wish to obtain the document can visit our Website at </a:t>
          </a:r>
          <a:r>
            <a:rPr lang="en-US" cap="none" sz="1100" b="1" i="0" u="sng" baseline="0">
              <a:solidFill>
                <a:srgbClr val="000000"/>
              </a:solidFill>
              <a:latin typeface="Calibri"/>
              <a:ea typeface="Calibri"/>
              <a:cs typeface="Calibri"/>
            </a:rPr>
            <a:t>http://ecoconseil.uqac.ca/</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Anyone wishing to use the analytical method described herein shall be allowed to do so as long as they give the source reference: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Villeneuve, C. et Riffon, O. (2012). How to realise a sustainable development analysis? </a:t>
          </a:r>
          <a:r>
            <a:rPr lang="en-US" cap="none" sz="1100" b="1" i="0" u="none" baseline="0">
              <a:solidFill>
                <a:srgbClr val="000000"/>
              </a:solidFill>
              <a:latin typeface="Calibri"/>
              <a:ea typeface="Calibri"/>
              <a:cs typeface="Calibri"/>
            </a:rPr>
            <a:t>Chair on Eco-advising evaluation grid: User’s guide. Département des sciences fondamentales, Université du Québec à Chicoutimi.</a:t>
          </a:r>
        </a:p>
      </xdr:txBody>
    </xdr:sp>
    <xdr:clientData/>
  </xdr:twoCellAnchor>
  <xdr:twoCellAnchor>
    <xdr:from>
      <xdr:col>0</xdr:col>
      <xdr:colOff>38100</xdr:colOff>
      <xdr:row>16</xdr:row>
      <xdr:rowOff>57150</xdr:rowOff>
    </xdr:from>
    <xdr:to>
      <xdr:col>8</xdr:col>
      <xdr:colOff>247650</xdr:colOff>
      <xdr:row>31</xdr:row>
      <xdr:rowOff>38100</xdr:rowOff>
    </xdr:to>
    <xdr:sp>
      <xdr:nvSpPr>
        <xdr:cNvPr id="2" name="ZoneTexte 2">
          <a:hlinkClick r:id="rId2"/>
        </xdr:cNvPr>
        <xdr:cNvSpPr txBox="1">
          <a:spLocks noChangeArrowheads="1"/>
        </xdr:cNvSpPr>
      </xdr:nvSpPr>
      <xdr:spPr>
        <a:xfrm>
          <a:off x="38100" y="2647950"/>
          <a:ext cx="6305550" cy="2409825"/>
        </a:xfrm>
        <a:prstGeom prst="rect">
          <a:avLst/>
        </a:prstGeom>
        <a:solidFill>
          <a:srgbClr val="FFFFFF"/>
        </a:solidFill>
        <a:ln w="22225" cmpd="sng">
          <a:solidFill>
            <a:srgbClr val="BCBCBC"/>
          </a:solidFill>
          <a:headEnd type="none"/>
          <a:tailEnd type="none"/>
        </a:ln>
      </xdr:spPr>
      <xdr:txBody>
        <a:bodyPr vertOverflow="clip" wrap="square"/>
        <a:p>
          <a:pPr algn="l">
            <a:defRPr/>
          </a:pPr>
          <a:r>
            <a:rPr lang="en-US" cap="none" sz="1300" b="1" i="0" u="none" baseline="0">
              <a:solidFill>
                <a:srgbClr val="000000"/>
              </a:solidFill>
              <a:latin typeface="Calibri"/>
              <a:ea typeface="Calibri"/>
              <a:cs typeface="Calibri"/>
            </a:rPr>
            <a:t>To cite the analysis grid</a:t>
          </a:r>
          <a:r>
            <a:rPr lang="en-US" cap="none" sz="13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contents of this grid, while it is the propriety of its authors, is the result of the work of numerous volunteers and university students .</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Distribution is not restricted and those who wish to obtain the grid can visit our Website at 
</a:t>
          </a:r>
          <a:r>
            <a:rPr lang="en-US" cap="none" sz="1100" b="1" i="0" u="sng" baseline="0">
              <a:solidFill>
                <a:srgbClr val="0066CC"/>
              </a:solidFill>
              <a:latin typeface="Calibri"/>
              <a:ea typeface="Calibri"/>
              <a:cs typeface="Calibri"/>
            </a:rPr>
            <a:t>http://ecoconseil.uqac.ca/.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Anyone wishing to use the analysis</a:t>
          </a:r>
          <a:r>
            <a:rPr lang="en-US" cap="none" sz="1100" b="0" i="0" u="none" baseline="0">
              <a:solidFill>
                <a:srgbClr val="000000"/>
              </a:solidFill>
              <a:latin typeface="Calibri"/>
              <a:ea typeface="Calibri"/>
              <a:cs typeface="Calibri"/>
            </a:rPr>
            <a:t> grid </a:t>
          </a:r>
          <a:r>
            <a:rPr lang="en-US" cap="none" sz="1100" b="0" i="0" u="none" baseline="0">
              <a:solidFill>
                <a:srgbClr val="000000"/>
              </a:solidFill>
              <a:latin typeface="Calibri"/>
              <a:ea typeface="Calibri"/>
              <a:cs typeface="Calibri"/>
            </a:rPr>
            <a:t>be allowed to do so as long as they give the source reference: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Villeneuve, C. et Riffon, O. (2012). How to realise a sustainable development analysis? </a:t>
          </a:r>
          <a:r>
            <a:rPr lang="en-US" cap="none" sz="1100" b="1" i="0" u="none" baseline="0">
              <a:solidFill>
                <a:srgbClr val="000000"/>
              </a:solidFill>
              <a:latin typeface="Calibri"/>
              <a:ea typeface="Calibri"/>
              <a:cs typeface="Calibri"/>
            </a:rPr>
            <a:t>Chair on Eco-advising evaluation grid. Département des sciences fondamentales, Université du Québec à Chicoutimi.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G22" sqref="G22"/>
    </sheetView>
  </sheetViews>
  <sheetFormatPr defaultColWidth="11.421875" defaultRowHeight="12.75"/>
  <sheetData/>
  <sheetProtection/>
  <printOptions/>
  <pageMargins left="0.7086614173228347" right="0.7086614173228347" top="0.7480314960629921" bottom="0.7480314960629921" header="0.31496062992125984" footer="0.31496062992125984"/>
  <pageSetup orientation="portrait" r:id="rId2"/>
  <drawing r:id="rId1"/>
</worksheet>
</file>

<file path=xl/worksheets/sheet10.xml><?xml version="1.0" encoding="utf-8"?>
<worksheet xmlns="http://schemas.openxmlformats.org/spreadsheetml/2006/main" xmlns:r="http://schemas.openxmlformats.org/officeDocument/2006/relationships">
  <sheetPr>
    <tabColor theme="1" tint="0.04998999834060669"/>
  </sheetPr>
  <dimension ref="A1:A1"/>
  <sheetViews>
    <sheetView zoomScalePageLayoutView="0" workbookViewId="0" topLeftCell="A1">
      <selection activeCell="J23" sqref="J23"/>
    </sheetView>
  </sheetViews>
  <sheetFormatPr defaultColWidth="11.421875" defaultRowHeight="12.75"/>
  <sheetData/>
  <sheetProtection/>
  <printOptions/>
  <pageMargins left="0.7" right="0.7" top="0.75" bottom="0.75" header="0.3" footer="0.3"/>
  <pageSetup orientation="portrait" r:id="rId2"/>
  <drawing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A2:C24"/>
  <sheetViews>
    <sheetView showGridLines="0" tabSelected="1" zoomScale="75" zoomScaleNormal="75" zoomScalePageLayoutView="0" workbookViewId="0" topLeftCell="A1">
      <selection activeCell="A1" sqref="A1"/>
    </sheetView>
  </sheetViews>
  <sheetFormatPr defaultColWidth="11.421875" defaultRowHeight="12.75"/>
  <cols>
    <col min="1" max="1" width="1.1484375" style="4" customWidth="1"/>
    <col min="2" max="2" width="23.8515625" style="5" customWidth="1"/>
    <col min="3" max="3" width="117.00390625" style="8" customWidth="1"/>
    <col min="4" max="16384" width="11.421875" style="4" customWidth="1"/>
  </cols>
  <sheetData>
    <row r="1" ht="6.75" customHeight="1"/>
    <row r="2" spans="2:3" ht="18">
      <c r="B2" s="396" t="s">
        <v>49</v>
      </c>
      <c r="C2" s="396"/>
    </row>
    <row r="3" spans="2:3" ht="16.5" thickBot="1">
      <c r="B3" s="14"/>
      <c r="C3" s="15"/>
    </row>
    <row r="4" spans="2:3" ht="30" customHeight="1">
      <c r="B4" s="9" t="s">
        <v>50</v>
      </c>
      <c r="C4" s="10"/>
    </row>
    <row r="5" spans="2:3" ht="30" customHeight="1" thickBot="1">
      <c r="B5" s="11" t="s">
        <v>51</v>
      </c>
      <c r="C5" s="12"/>
    </row>
    <row r="6" spans="2:3" ht="39.75" customHeight="1">
      <c r="B6" s="9" t="s">
        <v>52</v>
      </c>
      <c r="C6" s="10"/>
    </row>
    <row r="7" spans="2:3" ht="19.5" customHeight="1" thickBot="1">
      <c r="B7" s="11" t="s">
        <v>8</v>
      </c>
      <c r="C7" s="13"/>
    </row>
    <row r="8" spans="2:3" ht="16.5" thickBot="1">
      <c r="B8" s="6"/>
      <c r="C8" s="7"/>
    </row>
    <row r="9" spans="2:3" ht="39.75" customHeight="1">
      <c r="B9" s="9" t="s">
        <v>53</v>
      </c>
      <c r="C9" s="10"/>
    </row>
    <row r="10" spans="2:3" ht="19.5" customHeight="1" thickBot="1">
      <c r="B10" s="11" t="s">
        <v>8</v>
      </c>
      <c r="C10" s="13"/>
    </row>
    <row r="11" spans="2:3" ht="19.5" customHeight="1" thickBot="1">
      <c r="B11" s="6"/>
      <c r="C11" s="7"/>
    </row>
    <row r="12" spans="2:3" ht="39.75" customHeight="1">
      <c r="B12" s="9" t="s">
        <v>54</v>
      </c>
      <c r="C12" s="10"/>
    </row>
    <row r="13" spans="2:3" ht="19.5" customHeight="1" thickBot="1">
      <c r="B13" s="11" t="s">
        <v>8</v>
      </c>
      <c r="C13" s="13"/>
    </row>
    <row r="14" spans="2:3" ht="19.5" customHeight="1" thickBot="1">
      <c r="B14" s="6"/>
      <c r="C14" s="7"/>
    </row>
    <row r="15" spans="2:3" ht="39.75" customHeight="1">
      <c r="B15" s="9" t="s">
        <v>55</v>
      </c>
      <c r="C15" s="10"/>
    </row>
    <row r="16" spans="2:3" ht="19.5" customHeight="1" thickBot="1">
      <c r="B16" s="11" t="s">
        <v>8</v>
      </c>
      <c r="C16" s="13"/>
    </row>
    <row r="17" spans="2:3" ht="19.5" customHeight="1" thickBot="1">
      <c r="B17" s="6"/>
      <c r="C17" s="7"/>
    </row>
    <row r="18" spans="2:3" ht="39.75" customHeight="1">
      <c r="B18" s="9" t="s">
        <v>56</v>
      </c>
      <c r="C18" s="10"/>
    </row>
    <row r="19" spans="2:3" ht="19.5" customHeight="1" thickBot="1">
      <c r="B19" s="11" t="s">
        <v>8</v>
      </c>
      <c r="C19" s="13"/>
    </row>
    <row r="20" spans="1:3" ht="19.5" customHeight="1" thickBot="1">
      <c r="A20" s="5"/>
      <c r="B20" s="6"/>
      <c r="C20" s="7"/>
    </row>
    <row r="21" spans="2:3" ht="39.75" customHeight="1">
      <c r="B21" s="9" t="s">
        <v>57</v>
      </c>
      <c r="C21" s="10"/>
    </row>
    <row r="22" spans="2:3" ht="19.5" customHeight="1" thickBot="1">
      <c r="B22" s="11" t="s">
        <v>8</v>
      </c>
      <c r="C22" s="13"/>
    </row>
    <row r="23" spans="2:3" ht="15.75">
      <c r="B23" s="14"/>
      <c r="C23" s="15"/>
    </row>
    <row r="24" spans="2:3" ht="15.75">
      <c r="B24" s="14"/>
      <c r="C24" s="16"/>
    </row>
  </sheetData>
  <sheetProtection/>
  <mergeCells count="1">
    <mergeCell ref="B2:C2"/>
  </mergeCells>
  <printOptions horizontalCentered="1" verticalCentered="1"/>
  <pageMargins left="0.4" right="0.4" top="0.8" bottom="0.8" header="0.4" footer="0.4"/>
  <pageSetup fitToHeight="1" fitToWidth="1" horizontalDpi="600" verticalDpi="600" orientation="landscape" scale="94" r:id="rId1"/>
  <headerFooter alignWithMargins="0">
    <oddHeader>&amp;L&amp;"Arial,Gras"&amp;16Analyse de développement durable&amp;R&amp;"Arial,Normal"&amp;11&amp;D</oddHeader>
    <oddFooter>&amp;L&amp;"Arial,Normal"Référence : Villeneuve, C., 1999, révision 2007&amp;C&amp;"Arial,Normal"Comment réaliser une analyse de développement durable? &amp;R&amp;"Arial,Normal"&amp;9Département des  sciences fondamentales, UQAC</oddFooter>
  </headerFooter>
</worksheet>
</file>

<file path=xl/worksheets/sheet3.xml><?xml version="1.0" encoding="utf-8"?>
<worksheet xmlns="http://schemas.openxmlformats.org/spreadsheetml/2006/main" xmlns:r="http://schemas.openxmlformats.org/officeDocument/2006/relationships">
  <sheetPr>
    <tabColor indexed="43"/>
    <pageSetUpPr fitToPage="1"/>
  </sheetPr>
  <dimension ref="B2:R40"/>
  <sheetViews>
    <sheetView showGridLines="0" zoomScale="75" zoomScaleNormal="75" zoomScalePageLayoutView="40" workbookViewId="0" topLeftCell="A1">
      <pane ySplit="4" topLeftCell="A5" activePane="bottomLeft" state="frozen"/>
      <selection pane="topLeft" activeCell="D25" sqref="D25"/>
      <selection pane="bottomLeft" activeCell="A1" sqref="A1"/>
    </sheetView>
  </sheetViews>
  <sheetFormatPr defaultColWidth="10.8515625" defaultRowHeight="12.75"/>
  <cols>
    <col min="1" max="1" width="1.421875" style="20" customWidth="1"/>
    <col min="2" max="2" width="3.28125" style="19" customWidth="1"/>
    <col min="3" max="3" width="4.421875" style="19" customWidth="1"/>
    <col min="4" max="4" width="45.7109375" style="19" customWidth="1"/>
    <col min="5" max="10" width="6.7109375" style="20" customWidth="1"/>
    <col min="11" max="12" width="45.7109375" style="135" customWidth="1"/>
    <col min="13" max="13" width="33.7109375" style="135" customWidth="1"/>
    <col min="14" max="18" width="5.28125" style="20" hidden="1" customWidth="1"/>
    <col min="19" max="19" width="2.00390625" style="20" customWidth="1"/>
    <col min="20" max="20" width="2.57421875" style="20" customWidth="1"/>
    <col min="21" max="16384" width="10.8515625" style="20" customWidth="1"/>
  </cols>
  <sheetData>
    <row r="1" ht="9" customHeight="1" thickBot="1"/>
    <row r="2" spans="2:18" ht="21.75" customHeight="1">
      <c r="B2" s="136" t="s">
        <v>58</v>
      </c>
      <c r="C2" s="137"/>
      <c r="D2" s="137"/>
      <c r="E2" s="137"/>
      <c r="F2" s="137"/>
      <c r="G2" s="137"/>
      <c r="H2" s="137"/>
      <c r="I2" s="137"/>
      <c r="J2" s="137"/>
      <c r="K2" s="137"/>
      <c r="L2" s="137"/>
      <c r="M2" s="138"/>
      <c r="N2" s="139"/>
      <c r="O2" s="137"/>
      <c r="P2" s="137"/>
      <c r="Q2" s="137"/>
      <c r="R2" s="138"/>
    </row>
    <row r="3" spans="2:18" ht="21.75" customHeight="1" thickBot="1">
      <c r="B3" s="140"/>
      <c r="C3" s="141"/>
      <c r="D3" s="141"/>
      <c r="E3" s="141"/>
      <c r="F3" s="141"/>
      <c r="G3" s="141"/>
      <c r="H3" s="141"/>
      <c r="I3" s="141"/>
      <c r="J3" s="141"/>
      <c r="K3" s="141"/>
      <c r="L3" s="141"/>
      <c r="M3" s="142"/>
      <c r="N3" s="140"/>
      <c r="O3" s="141"/>
      <c r="P3" s="141"/>
      <c r="Q3" s="141"/>
      <c r="R3" s="142"/>
    </row>
    <row r="4" spans="2:18" s="148" customFormat="1" ht="49.5" customHeight="1" thickBot="1">
      <c r="B4" s="400" t="s">
        <v>59</v>
      </c>
      <c r="C4" s="401"/>
      <c r="D4" s="402"/>
      <c r="E4" s="143" t="s">
        <v>60</v>
      </c>
      <c r="F4" s="144" t="s">
        <v>61</v>
      </c>
      <c r="G4" s="145" t="s">
        <v>62</v>
      </c>
      <c r="H4" s="145" t="s">
        <v>63</v>
      </c>
      <c r="I4" s="145" t="s">
        <v>64</v>
      </c>
      <c r="J4" s="145" t="s">
        <v>65</v>
      </c>
      <c r="K4" s="146" t="s">
        <v>66</v>
      </c>
      <c r="L4" s="147" t="s">
        <v>173</v>
      </c>
      <c r="M4" s="268" t="s">
        <v>67</v>
      </c>
      <c r="N4" s="145" t="s">
        <v>3</v>
      </c>
      <c r="O4" s="145" t="s">
        <v>4</v>
      </c>
      <c r="P4" s="145" t="s">
        <v>5</v>
      </c>
      <c r="Q4" s="145" t="s">
        <v>6</v>
      </c>
      <c r="R4" s="145" t="s">
        <v>7</v>
      </c>
    </row>
    <row r="5" spans="2:18" s="40" customFormat="1" ht="21.75" customHeight="1">
      <c r="B5" s="149">
        <v>1</v>
      </c>
      <c r="C5" s="35" t="s">
        <v>227</v>
      </c>
      <c r="D5" s="35"/>
      <c r="E5" s="36"/>
      <c r="F5" s="36"/>
      <c r="G5" s="36"/>
      <c r="H5" s="36"/>
      <c r="I5" s="36"/>
      <c r="J5" s="36"/>
      <c r="K5" s="36"/>
      <c r="L5" s="36"/>
      <c r="M5" s="37"/>
      <c r="N5" s="35"/>
      <c r="O5" s="35"/>
      <c r="P5" s="35"/>
      <c r="Q5" s="35"/>
      <c r="R5" s="39"/>
    </row>
    <row r="6" spans="2:18" ht="42" customHeight="1">
      <c r="B6" s="301" t="s">
        <v>2</v>
      </c>
      <c r="C6" s="151" t="s">
        <v>16</v>
      </c>
      <c r="D6" s="302" t="s">
        <v>90</v>
      </c>
      <c r="E6" s="303"/>
      <c r="F6" s="304"/>
      <c r="G6" s="305"/>
      <c r="H6" s="305"/>
      <c r="I6" s="305"/>
      <c r="J6" s="306"/>
      <c r="K6" s="166"/>
      <c r="L6" s="266"/>
      <c r="M6" s="167"/>
      <c r="N6" s="155">
        <f aca="true" t="shared" si="0" ref="N6:R8">$E6*F6/100</f>
        <v>0</v>
      </c>
      <c r="O6" s="156">
        <f t="shared" si="0"/>
        <v>0</v>
      </c>
      <c r="P6" s="156">
        <f t="shared" si="0"/>
        <v>0</v>
      </c>
      <c r="Q6" s="156">
        <f t="shared" si="0"/>
        <v>0</v>
      </c>
      <c r="R6" s="157">
        <f t="shared" si="0"/>
        <v>0</v>
      </c>
    </row>
    <row r="7" spans="2:18" ht="42" customHeight="1">
      <c r="B7" s="150" t="s">
        <v>2</v>
      </c>
      <c r="C7" s="151" t="s">
        <v>17</v>
      </c>
      <c r="D7" s="255" t="s">
        <v>91</v>
      </c>
      <c r="E7" s="293"/>
      <c r="F7" s="295"/>
      <c r="G7" s="256"/>
      <c r="H7" s="256"/>
      <c r="I7" s="256"/>
      <c r="J7" s="257"/>
      <c r="K7" s="180"/>
      <c r="L7" s="264"/>
      <c r="M7" s="181"/>
      <c r="N7" s="155">
        <f t="shared" si="0"/>
        <v>0</v>
      </c>
      <c r="O7" s="156">
        <f t="shared" si="0"/>
        <v>0</v>
      </c>
      <c r="P7" s="156">
        <f t="shared" si="0"/>
        <v>0</v>
      </c>
      <c r="Q7" s="156">
        <f t="shared" si="0"/>
        <v>0</v>
      </c>
      <c r="R7" s="157">
        <f t="shared" si="0"/>
        <v>0</v>
      </c>
    </row>
    <row r="8" spans="2:18" ht="42" customHeight="1">
      <c r="B8" s="150" t="s">
        <v>2</v>
      </c>
      <c r="C8" s="151" t="s">
        <v>18</v>
      </c>
      <c r="D8" s="152" t="s">
        <v>92</v>
      </c>
      <c r="E8" s="294"/>
      <c r="F8" s="295"/>
      <c r="G8" s="256"/>
      <c r="H8" s="256"/>
      <c r="I8" s="256"/>
      <c r="J8" s="257"/>
      <c r="K8" s="153"/>
      <c r="L8" s="265"/>
      <c r="M8" s="154"/>
      <c r="N8" s="155">
        <f t="shared" si="0"/>
        <v>0</v>
      </c>
      <c r="O8" s="156">
        <f t="shared" si="0"/>
        <v>0</v>
      </c>
      <c r="P8" s="156">
        <f t="shared" si="0"/>
        <v>0</v>
      </c>
      <c r="Q8" s="156">
        <f t="shared" si="0"/>
        <v>0</v>
      </c>
      <c r="R8" s="157">
        <f t="shared" si="0"/>
        <v>0</v>
      </c>
    </row>
    <row r="9" spans="2:18" s="40" customFormat="1" ht="21.75" customHeight="1" thickBot="1">
      <c r="B9" s="289"/>
      <c r="C9" s="290"/>
      <c r="D9" s="296" t="s">
        <v>77</v>
      </c>
      <c r="E9" s="297">
        <f>SUM(E6:E8)</f>
        <v>0</v>
      </c>
      <c r="F9" s="298">
        <f>IF($E9&lt;&gt;0,SUM(N6:N8)/$E9,0)</f>
        <v>0</v>
      </c>
      <c r="G9" s="299">
        <f>IF($E9&lt;&gt;0,SUM(O6:O8)/$E9,0)</f>
        <v>0</v>
      </c>
      <c r="H9" s="299">
        <f>IF($E9&lt;&gt;0,SUM(P6:P8)/$E9,0)</f>
        <v>0</v>
      </c>
      <c r="I9" s="299">
        <f>IF($E9&lt;&gt;0,SUM(Q6:Q8)/$E9,0)</f>
        <v>0</v>
      </c>
      <c r="J9" s="300">
        <f>IF($E9&lt;&gt;0,SUM(R6:R8)/$E9,0)</f>
        <v>0</v>
      </c>
      <c r="K9" s="291"/>
      <c r="L9" s="291"/>
      <c r="M9" s="292"/>
      <c r="N9" s="68"/>
      <c r="O9" s="62"/>
      <c r="P9" s="62"/>
      <c r="Q9" s="62"/>
      <c r="R9" s="69"/>
    </row>
    <row r="10" spans="2:18" s="40" customFormat="1" ht="21.75" customHeight="1">
      <c r="B10" s="286">
        <v>2</v>
      </c>
      <c r="C10" s="109" t="s">
        <v>93</v>
      </c>
      <c r="D10" s="109"/>
      <c r="E10" s="112"/>
      <c r="F10" s="112"/>
      <c r="G10" s="112"/>
      <c r="H10" s="112"/>
      <c r="I10" s="112"/>
      <c r="J10" s="112"/>
      <c r="K10" s="287"/>
      <c r="L10" s="287"/>
      <c r="M10" s="288"/>
      <c r="N10" s="68"/>
      <c r="O10" s="62"/>
      <c r="P10" s="62"/>
      <c r="Q10" s="62"/>
      <c r="R10" s="69"/>
    </row>
    <row r="11" spans="2:18" ht="42" customHeight="1">
      <c r="B11" s="161"/>
      <c r="C11" s="162" t="s">
        <v>19</v>
      </c>
      <c r="D11" s="42" t="s">
        <v>94</v>
      </c>
      <c r="E11" s="43"/>
      <c r="F11" s="163"/>
      <c r="G11" s="164"/>
      <c r="H11" s="164"/>
      <c r="I11" s="164"/>
      <c r="J11" s="165"/>
      <c r="K11" s="166"/>
      <c r="L11" s="266"/>
      <c r="M11" s="167"/>
      <c r="N11" s="49">
        <f aca="true" t="shared" si="1" ref="N11:R16">$E11*F11/100</f>
        <v>0</v>
      </c>
      <c r="O11" s="50">
        <f t="shared" si="1"/>
        <v>0</v>
      </c>
      <c r="P11" s="50">
        <f t="shared" si="1"/>
        <v>0</v>
      </c>
      <c r="Q11" s="50">
        <f t="shared" si="1"/>
        <v>0</v>
      </c>
      <c r="R11" s="51">
        <f t="shared" si="1"/>
        <v>0</v>
      </c>
    </row>
    <row r="12" spans="2:18" ht="42" customHeight="1">
      <c r="B12" s="150"/>
      <c r="C12" s="168" t="s">
        <v>21</v>
      </c>
      <c r="D12" s="42" t="s">
        <v>95</v>
      </c>
      <c r="E12" s="52"/>
      <c r="F12" s="169"/>
      <c r="G12" s="170"/>
      <c r="H12" s="170"/>
      <c r="I12" s="170"/>
      <c r="J12" s="171"/>
      <c r="K12" s="172"/>
      <c r="L12" s="267"/>
      <c r="M12" s="173"/>
      <c r="N12" s="58">
        <f t="shared" si="1"/>
        <v>0</v>
      </c>
      <c r="O12" s="59">
        <f t="shared" si="1"/>
        <v>0</v>
      </c>
      <c r="P12" s="59">
        <f t="shared" si="1"/>
        <v>0</v>
      </c>
      <c r="Q12" s="59">
        <f t="shared" si="1"/>
        <v>0</v>
      </c>
      <c r="R12" s="60">
        <f t="shared" si="1"/>
        <v>0</v>
      </c>
    </row>
    <row r="13" spans="2:18" ht="42" customHeight="1">
      <c r="B13" s="150"/>
      <c r="C13" s="168" t="s">
        <v>22</v>
      </c>
      <c r="D13" s="42" t="s">
        <v>96</v>
      </c>
      <c r="E13" s="52"/>
      <c r="F13" s="169"/>
      <c r="G13" s="170"/>
      <c r="H13" s="170"/>
      <c r="I13" s="170"/>
      <c r="J13" s="171"/>
      <c r="K13" s="172"/>
      <c r="L13" s="267"/>
      <c r="M13" s="173"/>
      <c r="N13" s="58">
        <f>$E13*F13/100</f>
        <v>0</v>
      </c>
      <c r="O13" s="59">
        <f>$E13*G13/100</f>
        <v>0</v>
      </c>
      <c r="P13" s="59">
        <f>$E13*H13/100</f>
        <v>0</v>
      </c>
      <c r="Q13" s="59">
        <f>$E13*I13/100</f>
        <v>0</v>
      </c>
      <c r="R13" s="60">
        <f>$E13*J13/100</f>
        <v>0</v>
      </c>
    </row>
    <row r="14" spans="2:18" ht="42" customHeight="1">
      <c r="B14" s="150"/>
      <c r="C14" s="168" t="s">
        <v>23</v>
      </c>
      <c r="D14" s="42" t="s">
        <v>97</v>
      </c>
      <c r="E14" s="52"/>
      <c r="F14" s="169"/>
      <c r="G14" s="170"/>
      <c r="H14" s="170"/>
      <c r="I14" s="170"/>
      <c r="J14" s="171"/>
      <c r="K14" s="172"/>
      <c r="L14" s="267"/>
      <c r="M14" s="173"/>
      <c r="N14" s="58">
        <f t="shared" si="1"/>
        <v>0</v>
      </c>
      <c r="O14" s="59">
        <f t="shared" si="1"/>
        <v>0</v>
      </c>
      <c r="P14" s="59">
        <f t="shared" si="1"/>
        <v>0</v>
      </c>
      <c r="Q14" s="59">
        <f t="shared" si="1"/>
        <v>0</v>
      </c>
      <c r="R14" s="60">
        <f t="shared" si="1"/>
        <v>0</v>
      </c>
    </row>
    <row r="15" spans="2:18" ht="42" customHeight="1">
      <c r="B15" s="150"/>
      <c r="C15" s="168" t="s">
        <v>24</v>
      </c>
      <c r="D15" s="42" t="s">
        <v>98</v>
      </c>
      <c r="E15" s="52"/>
      <c r="F15" s="169"/>
      <c r="G15" s="170"/>
      <c r="H15" s="170"/>
      <c r="I15" s="170"/>
      <c r="J15" s="171"/>
      <c r="K15" s="172"/>
      <c r="L15" s="267"/>
      <c r="M15" s="173"/>
      <c r="N15" s="58">
        <f>$E15*F15/100</f>
        <v>0</v>
      </c>
      <c r="O15" s="59">
        <f>$E15*G15/100</f>
        <v>0</v>
      </c>
      <c r="P15" s="59">
        <f>$E15*H15/100</f>
        <v>0</v>
      </c>
      <c r="Q15" s="59">
        <f>$E15*I15/100</f>
        <v>0</v>
      </c>
      <c r="R15" s="60">
        <f>$E15*J15/100</f>
        <v>0</v>
      </c>
    </row>
    <row r="16" spans="2:18" ht="42" customHeight="1">
      <c r="B16" s="150"/>
      <c r="C16" s="168" t="s">
        <v>20</v>
      </c>
      <c r="D16" s="42" t="s">
        <v>99</v>
      </c>
      <c r="E16" s="52"/>
      <c r="F16" s="169"/>
      <c r="G16" s="170"/>
      <c r="H16" s="170"/>
      <c r="I16" s="170"/>
      <c r="J16" s="171"/>
      <c r="K16" s="172"/>
      <c r="L16" s="267"/>
      <c r="M16" s="173"/>
      <c r="N16" s="58">
        <f t="shared" si="1"/>
        <v>0</v>
      </c>
      <c r="O16" s="59">
        <f t="shared" si="1"/>
        <v>0</v>
      </c>
      <c r="P16" s="59">
        <f t="shared" si="1"/>
        <v>0</v>
      </c>
      <c r="Q16" s="59">
        <f t="shared" si="1"/>
        <v>0</v>
      </c>
      <c r="R16" s="60">
        <f t="shared" si="1"/>
        <v>0</v>
      </c>
    </row>
    <row r="17" spans="2:18" s="40" customFormat="1" ht="21.75" customHeight="1" thickBot="1">
      <c r="B17" s="289"/>
      <c r="C17" s="290"/>
      <c r="D17" s="296" t="s">
        <v>78</v>
      </c>
      <c r="E17" s="297">
        <f>SUM(E11:E16)</f>
        <v>0</v>
      </c>
      <c r="F17" s="298">
        <f>IF($E17&lt;&gt;0,SUM(N11:N16)/$E17,0)</f>
        <v>0</v>
      </c>
      <c r="G17" s="299">
        <f>IF($E17&lt;&gt;0,SUM(O11:O16)/$E17,0)</f>
        <v>0</v>
      </c>
      <c r="H17" s="299">
        <f>IF($E17&lt;&gt;0,SUM(P11:P16)/$E17,0)</f>
        <v>0</v>
      </c>
      <c r="I17" s="299">
        <f>IF($E17&lt;&gt;0,SUM(Q11:Q16)/$E17,0)</f>
        <v>0</v>
      </c>
      <c r="J17" s="300">
        <f>IF($E17&lt;&gt;0,SUM(R11:R16)/$E17,0)</f>
        <v>0</v>
      </c>
      <c r="K17" s="291"/>
      <c r="L17" s="291"/>
      <c r="M17" s="292"/>
      <c r="N17" s="68"/>
      <c r="O17" s="62"/>
      <c r="P17" s="62"/>
      <c r="Q17" s="62"/>
      <c r="R17" s="69"/>
    </row>
    <row r="18" spans="2:18" s="40" customFormat="1" ht="21.75" customHeight="1">
      <c r="B18" s="158">
        <v>3</v>
      </c>
      <c r="C18" s="62" t="s">
        <v>103</v>
      </c>
      <c r="D18" s="62"/>
      <c r="E18" s="64"/>
      <c r="F18" s="64"/>
      <c r="G18" s="64"/>
      <c r="H18" s="64"/>
      <c r="I18" s="64"/>
      <c r="J18" s="64"/>
      <c r="K18" s="159"/>
      <c r="L18" s="159"/>
      <c r="M18" s="160"/>
      <c r="N18" s="68"/>
      <c r="O18" s="62"/>
      <c r="P18" s="62"/>
      <c r="Q18" s="62"/>
      <c r="R18" s="69"/>
    </row>
    <row r="19" spans="2:18" ht="42" customHeight="1">
      <c r="B19" s="174"/>
      <c r="C19" s="162" t="s">
        <v>25</v>
      </c>
      <c r="D19" s="42" t="s">
        <v>100</v>
      </c>
      <c r="E19" s="43"/>
      <c r="F19" s="163"/>
      <c r="G19" s="164"/>
      <c r="H19" s="164"/>
      <c r="I19" s="164"/>
      <c r="J19" s="165"/>
      <c r="K19" s="166"/>
      <c r="L19" s="266"/>
      <c r="M19" s="175"/>
      <c r="N19" s="49">
        <f aca="true" t="shared" si="2" ref="N19:R21">$E19*F19/100</f>
        <v>0</v>
      </c>
      <c r="O19" s="50">
        <f t="shared" si="2"/>
        <v>0</v>
      </c>
      <c r="P19" s="50">
        <f t="shared" si="2"/>
        <v>0</v>
      </c>
      <c r="Q19" s="50">
        <f t="shared" si="2"/>
        <v>0</v>
      </c>
      <c r="R19" s="51">
        <f t="shared" si="2"/>
        <v>0</v>
      </c>
    </row>
    <row r="20" spans="2:18" ht="42" customHeight="1">
      <c r="B20" s="176"/>
      <c r="C20" s="168" t="s">
        <v>26</v>
      </c>
      <c r="D20" s="42" t="s">
        <v>101</v>
      </c>
      <c r="E20" s="71"/>
      <c r="F20" s="177"/>
      <c r="G20" s="178"/>
      <c r="H20" s="178"/>
      <c r="I20" s="178"/>
      <c r="J20" s="179"/>
      <c r="K20" s="180"/>
      <c r="L20" s="264"/>
      <c r="M20" s="181"/>
      <c r="N20" s="77">
        <f t="shared" si="2"/>
        <v>0</v>
      </c>
      <c r="O20" s="78">
        <f t="shared" si="2"/>
        <v>0</v>
      </c>
      <c r="P20" s="78">
        <f t="shared" si="2"/>
        <v>0</v>
      </c>
      <c r="Q20" s="78">
        <f t="shared" si="2"/>
        <v>0</v>
      </c>
      <c r="R20" s="79">
        <f t="shared" si="2"/>
        <v>0</v>
      </c>
    </row>
    <row r="21" spans="2:18" ht="42" customHeight="1">
      <c r="B21" s="176"/>
      <c r="C21" s="168" t="s">
        <v>27</v>
      </c>
      <c r="D21" s="42" t="s">
        <v>102</v>
      </c>
      <c r="E21" s="71"/>
      <c r="F21" s="177"/>
      <c r="G21" s="178"/>
      <c r="H21" s="178"/>
      <c r="I21" s="178"/>
      <c r="J21" s="179"/>
      <c r="K21" s="180"/>
      <c r="L21" s="264"/>
      <c r="M21" s="181"/>
      <c r="N21" s="77">
        <f t="shared" si="2"/>
        <v>0</v>
      </c>
      <c r="O21" s="78">
        <f t="shared" si="2"/>
        <v>0</v>
      </c>
      <c r="P21" s="78">
        <f t="shared" si="2"/>
        <v>0</v>
      </c>
      <c r="Q21" s="78">
        <f t="shared" si="2"/>
        <v>0</v>
      </c>
      <c r="R21" s="79">
        <f t="shared" si="2"/>
        <v>0</v>
      </c>
    </row>
    <row r="22" spans="2:18" s="40" customFormat="1" ht="21.75" customHeight="1" thickBot="1">
      <c r="B22" s="289"/>
      <c r="C22" s="290"/>
      <c r="D22" s="296" t="s">
        <v>79</v>
      </c>
      <c r="E22" s="297">
        <f>SUM(E19:E21)</f>
        <v>0</v>
      </c>
      <c r="F22" s="298">
        <f>IF($E22&lt;&gt;0,SUM(N19:N21)/$E22,0)</f>
        <v>0</v>
      </c>
      <c r="G22" s="299">
        <f>IF($E22&lt;&gt;0,SUM(O19:O21)/$E22,0)</f>
        <v>0</v>
      </c>
      <c r="H22" s="299">
        <f>IF($E22&lt;&gt;0,SUM(P19:P21)/$E22,0)</f>
        <v>0</v>
      </c>
      <c r="I22" s="299">
        <f>IF($E22&lt;&gt;0,SUM(Q19:Q21)/$E22,0)</f>
        <v>0</v>
      </c>
      <c r="J22" s="300">
        <f>IF($E22&lt;&gt;0,SUM(R19:R21)/$E22,0)</f>
        <v>0</v>
      </c>
      <c r="K22" s="291"/>
      <c r="L22" s="291"/>
      <c r="M22" s="292"/>
      <c r="N22" s="68"/>
      <c r="O22" s="62"/>
      <c r="P22" s="62"/>
      <c r="Q22" s="62"/>
      <c r="R22" s="69"/>
    </row>
    <row r="23" spans="2:18" s="40" customFormat="1" ht="21.75" customHeight="1">
      <c r="B23" s="182">
        <v>4</v>
      </c>
      <c r="C23" s="62" t="s">
        <v>104</v>
      </c>
      <c r="D23" s="62"/>
      <c r="E23" s="64"/>
      <c r="F23" s="64"/>
      <c r="G23" s="64"/>
      <c r="H23" s="64"/>
      <c r="I23" s="64"/>
      <c r="J23" s="64"/>
      <c r="K23" s="159"/>
      <c r="L23" s="159"/>
      <c r="M23" s="160"/>
      <c r="N23" s="68"/>
      <c r="O23" s="62"/>
      <c r="P23" s="62"/>
      <c r="Q23" s="62"/>
      <c r="R23" s="69"/>
    </row>
    <row r="24" spans="2:18" ht="42" customHeight="1">
      <c r="B24" s="183"/>
      <c r="C24" s="162" t="s">
        <v>28</v>
      </c>
      <c r="D24" s="42" t="s">
        <v>105</v>
      </c>
      <c r="E24" s="71"/>
      <c r="F24" s="177"/>
      <c r="G24" s="178"/>
      <c r="H24" s="178"/>
      <c r="I24" s="178"/>
      <c r="J24" s="179"/>
      <c r="K24" s="180"/>
      <c r="L24" s="264"/>
      <c r="M24" s="181"/>
      <c r="N24" s="77">
        <f aca="true" t="shared" si="3" ref="N24:R26">$E24*F24/100</f>
        <v>0</v>
      </c>
      <c r="O24" s="78">
        <f t="shared" si="3"/>
        <v>0</v>
      </c>
      <c r="P24" s="78">
        <f t="shared" si="3"/>
        <v>0</v>
      </c>
      <c r="Q24" s="78">
        <f t="shared" si="3"/>
        <v>0</v>
      </c>
      <c r="R24" s="79">
        <f t="shared" si="3"/>
        <v>0</v>
      </c>
    </row>
    <row r="25" spans="2:18" ht="42" customHeight="1">
      <c r="B25" s="176"/>
      <c r="C25" s="168" t="s">
        <v>29</v>
      </c>
      <c r="D25" s="42" t="s">
        <v>106</v>
      </c>
      <c r="E25" s="71"/>
      <c r="F25" s="177"/>
      <c r="G25" s="178"/>
      <c r="H25" s="178"/>
      <c r="I25" s="178"/>
      <c r="J25" s="179"/>
      <c r="K25" s="180"/>
      <c r="L25" s="264"/>
      <c r="M25" s="181"/>
      <c r="N25" s="77">
        <f t="shared" si="3"/>
        <v>0</v>
      </c>
      <c r="O25" s="78">
        <f t="shared" si="3"/>
        <v>0</v>
      </c>
      <c r="P25" s="78">
        <f t="shared" si="3"/>
        <v>0</v>
      </c>
      <c r="Q25" s="78">
        <f t="shared" si="3"/>
        <v>0</v>
      </c>
      <c r="R25" s="79">
        <f t="shared" si="3"/>
        <v>0</v>
      </c>
    </row>
    <row r="26" spans="2:18" ht="42" customHeight="1">
      <c r="B26" s="176"/>
      <c r="C26" s="168" t="s">
        <v>30</v>
      </c>
      <c r="D26" s="42" t="s">
        <v>107</v>
      </c>
      <c r="E26" s="71"/>
      <c r="F26" s="177"/>
      <c r="G26" s="178"/>
      <c r="H26" s="178"/>
      <c r="I26" s="178"/>
      <c r="J26" s="179"/>
      <c r="K26" s="180"/>
      <c r="L26" s="264"/>
      <c r="M26" s="181"/>
      <c r="N26" s="77">
        <f t="shared" si="3"/>
        <v>0</v>
      </c>
      <c r="O26" s="78">
        <f t="shared" si="3"/>
        <v>0</v>
      </c>
      <c r="P26" s="78">
        <f t="shared" si="3"/>
        <v>0</v>
      </c>
      <c r="Q26" s="78">
        <f t="shared" si="3"/>
        <v>0</v>
      </c>
      <c r="R26" s="79">
        <f t="shared" si="3"/>
        <v>0</v>
      </c>
    </row>
    <row r="27" spans="2:18" s="40" customFormat="1" ht="21.75" customHeight="1" thickBot="1">
      <c r="B27" s="289"/>
      <c r="C27" s="290"/>
      <c r="D27" s="296" t="s">
        <v>80</v>
      </c>
      <c r="E27" s="297">
        <f>SUM(E24:E26)</f>
        <v>0</v>
      </c>
      <c r="F27" s="298">
        <f>IF($E27&lt;&gt;0,SUM(N24:N26)/$E27,0)</f>
        <v>0</v>
      </c>
      <c r="G27" s="299">
        <f>IF($E27&lt;&gt;0,SUM(O24:O26)/$E27,0)</f>
        <v>0</v>
      </c>
      <c r="H27" s="299">
        <f>IF($E27&lt;&gt;0,SUM(P24:P26)/$E27,0)</f>
        <v>0</v>
      </c>
      <c r="I27" s="299">
        <f>IF($E27&lt;&gt;0,SUM(Q24:Q26)/$E27,0)</f>
        <v>0</v>
      </c>
      <c r="J27" s="300">
        <f>IF($E27&lt;&gt;0,SUM(R24:R26)/$E27,0)</f>
        <v>0</v>
      </c>
      <c r="K27" s="291"/>
      <c r="L27" s="291"/>
      <c r="M27" s="292"/>
      <c r="N27" s="68"/>
      <c r="O27" s="62"/>
      <c r="P27" s="62"/>
      <c r="Q27" s="62"/>
      <c r="R27" s="69"/>
    </row>
    <row r="28" spans="2:18" s="40" customFormat="1" ht="21.75" customHeight="1">
      <c r="B28" s="312">
        <v>5</v>
      </c>
      <c r="C28" s="35" t="s">
        <v>108</v>
      </c>
      <c r="D28" s="35"/>
      <c r="E28" s="36"/>
      <c r="F28" s="36"/>
      <c r="G28" s="36"/>
      <c r="H28" s="36"/>
      <c r="I28" s="36"/>
      <c r="J28" s="36"/>
      <c r="K28" s="313"/>
      <c r="L28" s="313"/>
      <c r="M28" s="314"/>
      <c r="N28" s="68"/>
      <c r="O28" s="62"/>
      <c r="P28" s="62"/>
      <c r="Q28" s="62"/>
      <c r="R28" s="69"/>
    </row>
    <row r="29" spans="2:18" ht="42" customHeight="1">
      <c r="B29" s="310"/>
      <c r="C29" s="311" t="s">
        <v>31</v>
      </c>
      <c r="D29" s="125" t="s">
        <v>109</v>
      </c>
      <c r="E29" s="43"/>
      <c r="F29" s="163"/>
      <c r="G29" s="164"/>
      <c r="H29" s="164"/>
      <c r="I29" s="164"/>
      <c r="J29" s="165"/>
      <c r="K29" s="166"/>
      <c r="L29" s="266"/>
      <c r="M29" s="167"/>
      <c r="N29" s="77">
        <f aca="true" t="shared" si="4" ref="N29:R30">$E29*F29/100</f>
        <v>0</v>
      </c>
      <c r="O29" s="78">
        <f t="shared" si="4"/>
        <v>0</v>
      </c>
      <c r="P29" s="78">
        <f t="shared" si="4"/>
        <v>0</v>
      </c>
      <c r="Q29" s="78">
        <f t="shared" si="4"/>
        <v>0</v>
      </c>
      <c r="R29" s="79">
        <f t="shared" si="4"/>
        <v>0</v>
      </c>
    </row>
    <row r="30" spans="2:18" ht="42" customHeight="1" thickBot="1">
      <c r="B30" s="184"/>
      <c r="C30" s="185" t="s">
        <v>32</v>
      </c>
      <c r="D30" s="186" t="s">
        <v>110</v>
      </c>
      <c r="E30" s="71"/>
      <c r="F30" s="177"/>
      <c r="G30" s="178"/>
      <c r="H30" s="178"/>
      <c r="I30" s="178"/>
      <c r="J30" s="179"/>
      <c r="K30" s="172"/>
      <c r="L30" s="267"/>
      <c r="M30" s="173"/>
      <c r="N30" s="85">
        <f t="shared" si="4"/>
        <v>0</v>
      </c>
      <c r="O30" s="86">
        <f t="shared" si="4"/>
        <v>0</v>
      </c>
      <c r="P30" s="86">
        <f t="shared" si="4"/>
        <v>0</v>
      </c>
      <c r="Q30" s="86">
        <f t="shared" si="4"/>
        <v>0</v>
      </c>
      <c r="R30" s="87">
        <f t="shared" si="4"/>
        <v>0</v>
      </c>
    </row>
    <row r="31" spans="2:18" s="40" customFormat="1" ht="21.75" customHeight="1" thickBot="1">
      <c r="B31" s="289"/>
      <c r="C31" s="290"/>
      <c r="D31" s="296" t="s">
        <v>81</v>
      </c>
      <c r="E31" s="309">
        <f>SUM(E29:E30)</f>
        <v>0</v>
      </c>
      <c r="F31" s="308">
        <f>IF($E31&lt;&gt;0,SUM(N29:N30)/$E31,0)</f>
        <v>0</v>
      </c>
      <c r="G31" s="299">
        <f>IF($E31&lt;&gt;0,SUM(O29:O30)/$E31,0)</f>
        <v>0</v>
      </c>
      <c r="H31" s="299">
        <f>IF($E31&lt;&gt;0,SUM(P29:P30)/$E31,0)</f>
        <v>0</v>
      </c>
      <c r="I31" s="299">
        <f>IF($E31&lt;&gt;0,SUM(Q29:Q30)/$E31,0)</f>
        <v>0</v>
      </c>
      <c r="J31" s="300">
        <f>IF($E31&lt;&gt;0,SUM(R29:R30)/$E31,0)</f>
        <v>0</v>
      </c>
      <c r="K31" s="291"/>
      <c r="L31" s="291"/>
      <c r="M31" s="292"/>
      <c r="N31" s="68"/>
      <c r="O31" s="62"/>
      <c r="P31" s="62"/>
      <c r="Q31" s="62"/>
      <c r="R31" s="69"/>
    </row>
    <row r="32" spans="2:18" ht="21.75" customHeight="1" thickBot="1">
      <c r="B32" s="397" t="s">
        <v>89</v>
      </c>
      <c r="C32" s="398"/>
      <c r="D32" s="399"/>
      <c r="E32" s="187">
        <f>SUM(E29:E30,E24:E26,E19:E21,E11:E16,E6:E8)</f>
        <v>0</v>
      </c>
      <c r="F32" s="307">
        <f>IF($E32&lt;&gt;0,SUM(N6:N30)/$E32,0)</f>
        <v>0</v>
      </c>
      <c r="G32" s="307">
        <f>IF($E32&lt;&gt;0,SUM(O6:O30)/$E32,0)</f>
        <v>0</v>
      </c>
      <c r="H32" s="307">
        <f>IF($E32&lt;&gt;0,SUM(P6:P30)/$E32,0)</f>
        <v>0</v>
      </c>
      <c r="I32" s="307">
        <f>IF($E32&lt;&gt;0,SUM(Q6:Q30)/$E32,0)</f>
        <v>0</v>
      </c>
      <c r="J32" s="307">
        <f>IF($E32&lt;&gt;0,SUM(R6:R30)/$E32,0)</f>
        <v>0</v>
      </c>
      <c r="K32" s="89"/>
      <c r="L32" s="89"/>
      <c r="M32" s="90"/>
      <c r="N32" s="90"/>
      <c r="O32" s="90"/>
      <c r="P32" s="90"/>
      <c r="Q32" s="90"/>
      <c r="R32" s="188"/>
    </row>
    <row r="33" spans="5:18" ht="9" customHeight="1">
      <c r="E33" s="94"/>
      <c r="F33" s="95"/>
      <c r="G33" s="95"/>
      <c r="H33" s="95"/>
      <c r="I33" s="95"/>
      <c r="J33" s="95"/>
      <c r="N33" s="95"/>
      <c r="O33" s="95"/>
      <c r="P33" s="95"/>
      <c r="Q33" s="95"/>
      <c r="R33" s="95"/>
    </row>
    <row r="34" spans="2:18" ht="14.25">
      <c r="B34" s="18"/>
      <c r="C34" s="18"/>
      <c r="D34" s="134"/>
      <c r="E34" s="133"/>
      <c r="F34" s="98"/>
      <c r="G34" s="98"/>
      <c r="H34" s="98"/>
      <c r="I34" s="98"/>
      <c r="J34" s="98"/>
      <c r="K34" s="189"/>
      <c r="L34" s="189"/>
      <c r="N34" s="95"/>
      <c r="O34" s="95"/>
      <c r="P34" s="95"/>
      <c r="Q34" s="95"/>
      <c r="R34" s="95"/>
    </row>
    <row r="35" spans="2:18" ht="14.25">
      <c r="B35" s="18"/>
      <c r="C35" s="18"/>
      <c r="D35" s="134"/>
      <c r="E35" s="133"/>
      <c r="F35" s="98"/>
      <c r="G35" s="98"/>
      <c r="H35" s="98"/>
      <c r="I35" s="98"/>
      <c r="J35" s="98"/>
      <c r="K35" s="189"/>
      <c r="L35" s="189"/>
      <c r="N35" s="95"/>
      <c r="O35" s="95"/>
      <c r="P35" s="95"/>
      <c r="Q35" s="95"/>
      <c r="R35" s="95"/>
    </row>
    <row r="36" spans="2:18" ht="14.25">
      <c r="B36" s="18"/>
      <c r="C36" s="18"/>
      <c r="D36" s="134"/>
      <c r="E36" s="133"/>
      <c r="F36" s="98"/>
      <c r="G36" s="98"/>
      <c r="H36" s="98"/>
      <c r="I36" s="98"/>
      <c r="J36" s="98"/>
      <c r="K36" s="189"/>
      <c r="L36" s="189"/>
      <c r="N36" s="95"/>
      <c r="O36" s="95"/>
      <c r="P36" s="95"/>
      <c r="Q36" s="95"/>
      <c r="R36" s="95"/>
    </row>
    <row r="37" spans="5:18" ht="14.25">
      <c r="E37" s="95"/>
      <c r="F37" s="95"/>
      <c r="G37" s="95"/>
      <c r="H37" s="95"/>
      <c r="I37" s="95"/>
      <c r="J37" s="95"/>
      <c r="K37" s="189"/>
      <c r="L37" s="189"/>
      <c r="N37" s="95"/>
      <c r="O37" s="95"/>
      <c r="P37" s="95"/>
      <c r="Q37" s="95"/>
      <c r="R37" s="95"/>
    </row>
    <row r="38" spans="5:18" ht="14.25">
      <c r="E38" s="95"/>
      <c r="F38" s="95"/>
      <c r="G38" s="95"/>
      <c r="H38" s="95"/>
      <c r="I38" s="95"/>
      <c r="J38" s="95"/>
      <c r="K38" s="189"/>
      <c r="L38" s="189"/>
      <c r="N38" s="95"/>
      <c r="O38" s="95"/>
      <c r="P38" s="95"/>
      <c r="Q38" s="95"/>
      <c r="R38" s="95"/>
    </row>
    <row r="39" spans="5:18" ht="14.25">
      <c r="E39" s="95"/>
      <c r="F39" s="95"/>
      <c r="G39" s="95"/>
      <c r="H39" s="95"/>
      <c r="I39" s="95"/>
      <c r="J39" s="95"/>
      <c r="K39" s="189"/>
      <c r="L39" s="189"/>
      <c r="N39" s="95"/>
      <c r="O39" s="95"/>
      <c r="P39" s="95"/>
      <c r="Q39" s="95"/>
      <c r="R39" s="95"/>
    </row>
    <row r="40" spans="5:18" ht="14.25">
      <c r="E40" s="95"/>
      <c r="F40" s="95"/>
      <c r="G40" s="95"/>
      <c r="H40" s="95"/>
      <c r="I40" s="95"/>
      <c r="J40" s="95"/>
      <c r="K40" s="189"/>
      <c r="L40" s="189"/>
      <c r="N40" s="95"/>
      <c r="O40" s="95"/>
      <c r="P40" s="95"/>
      <c r="Q40" s="95"/>
      <c r="R40" s="95"/>
    </row>
  </sheetData>
  <sheetProtection/>
  <mergeCells count="2">
    <mergeCell ref="B32:D32"/>
    <mergeCell ref="B4:D4"/>
  </mergeCells>
  <conditionalFormatting sqref="E19:E21 E6:E8 E11:E16 E24:E26 E29:E30">
    <cfRule type="cellIs" priority="3" dxfId="0" operator="lessThanOrEqual" stopIfTrue="1">
      <formula>0</formula>
    </cfRule>
  </conditionalFormatting>
  <dataValidations count="2">
    <dataValidation type="whole" allowBlank="1" showInputMessage="1" showErrorMessage="1" promptTitle="Évaluation" prompt="0 à 100%" errorTitle="Évaluation non valide" error="Les valeurs permises de l'évaluation sont de 0 à 100%" sqref="F19:J21 F24:J26 F11:J16 F6:J8 F29:J30">
      <formula1>0</formula1>
      <formula2>100</formula2>
    </dataValidation>
    <dataValidation type="whole" allowBlank="1" showInputMessage="1" showErrorMessage="1" promptTitle="Pondération" prompt="Entrer 1, 2 ou 3" errorTitle="Pondération invalide" error="Les valeurs permises de la pondération sont 1, 2 ou 3" sqref="E19:E21 E6:E8 E24:E26 E11:E16 E29:E30">
      <formula1>1</formula1>
      <formula2>3</formula2>
    </dataValidation>
  </dataValidations>
  <printOptions horizontalCentered="1" verticalCentered="1"/>
  <pageMargins left="0.2362204724409449" right="0.2362204724409449" top="0.5118110236220472" bottom="0.5118110236220472" header="0.2362204724409449" footer="0.2362204724409449"/>
  <pageSetup fitToHeight="1" fitToWidth="1" orientation="landscape" scale="52" r:id="rId3"/>
  <headerFooter alignWithMargins="0">
    <oddHeader>&amp;L&amp;"Arial,Normal"&amp;12Analyse de développement durable&amp;C&amp;"Arial,Italique"&amp;18Dimension éthique&amp;R&amp;"Arial,Normal"&amp;14&amp;D</oddHeader>
    <oddFooter>&amp;L&amp;"Arial,Normal"Référence : Villeneuve, C. et Riffon, O., 2011&amp;C&amp;"Arial,Normal"Comment réaliser une analyse de développement durable? &amp;R&amp;"Arial,Normal"&amp;9Département des  sciences fondamentales, UQAC</oddFooter>
  </headerFooter>
  <legacyDrawing r:id="rId2"/>
</worksheet>
</file>

<file path=xl/worksheets/sheet4.xml><?xml version="1.0" encoding="utf-8"?>
<worksheet xmlns="http://schemas.openxmlformats.org/spreadsheetml/2006/main" xmlns:r="http://schemas.openxmlformats.org/officeDocument/2006/relationships">
  <sheetPr>
    <tabColor indexed="42"/>
    <pageSetUpPr fitToPage="1"/>
  </sheetPr>
  <dimension ref="B2:R64"/>
  <sheetViews>
    <sheetView showGridLines="0" zoomScale="75" zoomScaleNormal="75" zoomScalePageLayoutView="0" workbookViewId="0" topLeftCell="A1">
      <pane ySplit="4" topLeftCell="A5" activePane="bottomLeft" state="frozen"/>
      <selection pane="topLeft" activeCell="A1" sqref="A1:IV16384"/>
      <selection pane="bottomLeft" activeCell="A1" sqref="A1"/>
    </sheetView>
  </sheetViews>
  <sheetFormatPr defaultColWidth="10.8515625" defaultRowHeight="12.75"/>
  <cols>
    <col min="1" max="1" width="1.421875" style="20" customWidth="1"/>
    <col min="2" max="2" width="3.28125" style="97" customWidth="1"/>
    <col min="3" max="3" width="4.421875" style="98" customWidth="1"/>
    <col min="4" max="4" width="45.7109375" style="19" customWidth="1"/>
    <col min="5" max="10" width="6.7109375" style="20" customWidth="1"/>
    <col min="11" max="12" width="45.7109375" style="20" customWidth="1"/>
    <col min="13" max="13" width="33.7109375" style="20" customWidth="1"/>
    <col min="14" max="17" width="5.28125" style="20" hidden="1" customWidth="1"/>
    <col min="18" max="18" width="7.00390625" style="20" hidden="1" customWidth="1"/>
    <col min="19" max="19" width="2.00390625" style="20" customWidth="1"/>
    <col min="20" max="20" width="2.28125" style="20" customWidth="1"/>
    <col min="21" max="16384" width="10.8515625" style="20" customWidth="1"/>
  </cols>
  <sheetData>
    <row r="1" ht="9" customHeight="1" thickBot="1"/>
    <row r="2" spans="2:18" ht="21.75" customHeight="1">
      <c r="B2" s="99" t="s">
        <v>111</v>
      </c>
      <c r="C2" s="100"/>
      <c r="D2" s="100"/>
      <c r="E2" s="100"/>
      <c r="F2" s="100"/>
      <c r="G2" s="100"/>
      <c r="H2" s="100"/>
      <c r="I2" s="100"/>
      <c r="J2" s="100"/>
      <c r="K2" s="100"/>
      <c r="L2" s="100"/>
      <c r="M2" s="101"/>
      <c r="N2" s="99"/>
      <c r="O2" s="100"/>
      <c r="P2" s="100"/>
      <c r="Q2" s="100"/>
      <c r="R2" s="101"/>
    </row>
    <row r="3" spans="2:18" ht="21.75" customHeight="1" thickBot="1">
      <c r="B3" s="102"/>
      <c r="C3" s="103"/>
      <c r="D3" s="103"/>
      <c r="E3" s="103"/>
      <c r="F3" s="103"/>
      <c r="G3" s="103"/>
      <c r="H3" s="103"/>
      <c r="I3" s="103"/>
      <c r="J3" s="103"/>
      <c r="K3" s="103"/>
      <c r="L3" s="103"/>
      <c r="M3" s="104"/>
      <c r="N3" s="105"/>
      <c r="O3" s="103"/>
      <c r="P3" s="103"/>
      <c r="Q3" s="103"/>
      <c r="R3" s="104"/>
    </row>
    <row r="4" spans="2:18" s="33" customFormat="1" ht="49.5" customHeight="1" thickBot="1">
      <c r="B4" s="403" t="s">
        <v>68</v>
      </c>
      <c r="C4" s="404"/>
      <c r="D4" s="404"/>
      <c r="E4" s="106" t="s">
        <v>60</v>
      </c>
      <c r="F4" s="106" t="s">
        <v>61</v>
      </c>
      <c r="G4" s="106" t="s">
        <v>62</v>
      </c>
      <c r="H4" s="106" t="s">
        <v>63</v>
      </c>
      <c r="I4" s="106" t="s">
        <v>64</v>
      </c>
      <c r="J4" s="106" t="s">
        <v>65</v>
      </c>
      <c r="K4" s="107" t="s">
        <v>66</v>
      </c>
      <c r="L4" s="107" t="s">
        <v>173</v>
      </c>
      <c r="M4" s="271" t="s">
        <v>67</v>
      </c>
      <c r="N4" s="106" t="s">
        <v>3</v>
      </c>
      <c r="O4" s="106" t="s">
        <v>4</v>
      </c>
      <c r="P4" s="106" t="s">
        <v>5</v>
      </c>
      <c r="Q4" s="106" t="s">
        <v>6</v>
      </c>
      <c r="R4" s="106" t="s">
        <v>7</v>
      </c>
    </row>
    <row r="5" spans="2:18" s="40" customFormat="1" ht="21.75" customHeight="1">
      <c r="B5" s="108">
        <v>1</v>
      </c>
      <c r="C5" s="109" t="s">
        <v>132</v>
      </c>
      <c r="D5" s="109"/>
      <c r="E5" s="110"/>
      <c r="F5" s="111"/>
      <c r="G5" s="112"/>
      <c r="H5" s="112"/>
      <c r="I5" s="112"/>
      <c r="J5" s="112"/>
      <c r="K5" s="112"/>
      <c r="L5" s="112"/>
      <c r="M5" s="113"/>
      <c r="N5" s="114"/>
      <c r="O5" s="109"/>
      <c r="P5" s="109"/>
      <c r="Q5" s="109"/>
      <c r="R5" s="115"/>
    </row>
    <row r="6" spans="2:18" ht="42" customHeight="1">
      <c r="B6" s="116"/>
      <c r="C6" s="162" t="s">
        <v>16</v>
      </c>
      <c r="D6" s="42" t="s">
        <v>112</v>
      </c>
      <c r="E6" s="71"/>
      <c r="F6" s="117"/>
      <c r="G6" s="73"/>
      <c r="H6" s="73"/>
      <c r="I6" s="73"/>
      <c r="J6" s="74"/>
      <c r="K6" s="118"/>
      <c r="L6" s="269"/>
      <c r="M6" s="119"/>
      <c r="N6" s="77">
        <f aca="true" t="shared" si="0" ref="N6:R8">$E6*F6/100</f>
        <v>0</v>
      </c>
      <c r="O6" s="78">
        <f t="shared" si="0"/>
        <v>0</v>
      </c>
      <c r="P6" s="78">
        <f t="shared" si="0"/>
        <v>0</v>
      </c>
      <c r="Q6" s="78">
        <f t="shared" si="0"/>
        <v>0</v>
      </c>
      <c r="R6" s="79">
        <f t="shared" si="0"/>
        <v>0</v>
      </c>
    </row>
    <row r="7" spans="2:18" ht="42" customHeight="1">
      <c r="B7" s="116"/>
      <c r="C7" s="162" t="s">
        <v>17</v>
      </c>
      <c r="D7" s="42" t="s">
        <v>113</v>
      </c>
      <c r="E7" s="71"/>
      <c r="F7" s="117"/>
      <c r="G7" s="73"/>
      <c r="H7" s="73"/>
      <c r="I7" s="73"/>
      <c r="J7" s="74"/>
      <c r="K7" s="118"/>
      <c r="L7" s="269"/>
      <c r="M7" s="119"/>
      <c r="N7" s="77">
        <f t="shared" si="0"/>
        <v>0</v>
      </c>
      <c r="O7" s="78">
        <f t="shared" si="0"/>
        <v>0</v>
      </c>
      <c r="P7" s="78">
        <f t="shared" si="0"/>
        <v>0</v>
      </c>
      <c r="Q7" s="78">
        <f t="shared" si="0"/>
        <v>0</v>
      </c>
      <c r="R7" s="79">
        <f t="shared" si="0"/>
        <v>0</v>
      </c>
    </row>
    <row r="8" spans="2:18" ht="42" customHeight="1">
      <c r="B8" s="116"/>
      <c r="C8" s="162" t="s">
        <v>18</v>
      </c>
      <c r="D8" s="42" t="s">
        <v>114</v>
      </c>
      <c r="E8" s="71"/>
      <c r="F8" s="117"/>
      <c r="G8" s="73"/>
      <c r="H8" s="73"/>
      <c r="I8" s="73"/>
      <c r="J8" s="74"/>
      <c r="K8" s="118"/>
      <c r="L8" s="269"/>
      <c r="M8" s="119"/>
      <c r="N8" s="77">
        <f t="shared" si="0"/>
        <v>0</v>
      </c>
      <c r="O8" s="78">
        <f t="shared" si="0"/>
        <v>0</v>
      </c>
      <c r="P8" s="78">
        <f t="shared" si="0"/>
        <v>0</v>
      </c>
      <c r="Q8" s="78">
        <f t="shared" si="0"/>
        <v>0</v>
      </c>
      <c r="R8" s="79">
        <f t="shared" si="0"/>
        <v>0</v>
      </c>
    </row>
    <row r="9" spans="2:18" s="40" customFormat="1" ht="21.75" customHeight="1" thickBot="1">
      <c r="B9" s="289"/>
      <c r="C9" s="290"/>
      <c r="D9" s="296" t="s">
        <v>77</v>
      </c>
      <c r="E9" s="297">
        <f>SUM(E6:E8)</f>
        <v>0</v>
      </c>
      <c r="F9" s="298">
        <f>IF($E9&lt;&gt;0,SUM(N6:N8)/$E9,0)</f>
        <v>0</v>
      </c>
      <c r="G9" s="299">
        <f>IF($E9&lt;&gt;0,SUM(O6:O8)/$E9,0)</f>
        <v>0</v>
      </c>
      <c r="H9" s="299">
        <f>IF($E9&lt;&gt;0,SUM(P6:P8)/$E9,0)</f>
        <v>0</v>
      </c>
      <c r="I9" s="299">
        <f>IF($E9&lt;&gt;0,SUM(Q6:Q8)/$E9,0)</f>
        <v>0</v>
      </c>
      <c r="J9" s="300">
        <f>IF($E9&lt;&gt;0,SUM(R6:R8)/$E9,0)</f>
        <v>0</v>
      </c>
      <c r="K9" s="291"/>
      <c r="L9" s="291"/>
      <c r="M9" s="292"/>
      <c r="N9" s="68"/>
      <c r="O9" s="62"/>
      <c r="P9" s="62"/>
      <c r="Q9" s="62"/>
      <c r="R9" s="69"/>
    </row>
    <row r="10" spans="2:18" s="40" customFormat="1" ht="21.75" customHeight="1">
      <c r="B10" s="120">
        <v>2</v>
      </c>
      <c r="C10" s="62" t="s">
        <v>131</v>
      </c>
      <c r="D10" s="62"/>
      <c r="E10" s="64"/>
      <c r="F10" s="64"/>
      <c r="G10" s="64"/>
      <c r="H10" s="64"/>
      <c r="I10" s="64"/>
      <c r="J10" s="64"/>
      <c r="K10" s="121"/>
      <c r="L10" s="121"/>
      <c r="M10" s="122"/>
      <c r="N10" s="68"/>
      <c r="O10" s="62"/>
      <c r="P10" s="62"/>
      <c r="Q10" s="62"/>
      <c r="R10" s="69"/>
    </row>
    <row r="11" spans="2:18" ht="42" customHeight="1">
      <c r="B11" s="116"/>
      <c r="C11" s="162" t="s">
        <v>19</v>
      </c>
      <c r="D11" s="42" t="s">
        <v>115</v>
      </c>
      <c r="E11" s="71"/>
      <c r="F11" s="117"/>
      <c r="G11" s="73"/>
      <c r="H11" s="73"/>
      <c r="I11" s="73"/>
      <c r="J11" s="74"/>
      <c r="K11" s="118"/>
      <c r="L11" s="269"/>
      <c r="M11" s="119"/>
      <c r="N11" s="77">
        <f aca="true" t="shared" si="1" ref="N11:R16">$E11*F11/100</f>
        <v>0</v>
      </c>
      <c r="O11" s="78">
        <f t="shared" si="1"/>
        <v>0</v>
      </c>
      <c r="P11" s="78">
        <f t="shared" si="1"/>
        <v>0</v>
      </c>
      <c r="Q11" s="78">
        <f t="shared" si="1"/>
        <v>0</v>
      </c>
      <c r="R11" s="79">
        <f t="shared" si="1"/>
        <v>0</v>
      </c>
    </row>
    <row r="12" spans="2:18" ht="42" customHeight="1">
      <c r="B12" s="116"/>
      <c r="C12" s="162" t="s">
        <v>21</v>
      </c>
      <c r="D12" s="42" t="s">
        <v>116</v>
      </c>
      <c r="E12" s="71"/>
      <c r="F12" s="117"/>
      <c r="G12" s="73"/>
      <c r="H12" s="73"/>
      <c r="I12" s="73"/>
      <c r="J12" s="74"/>
      <c r="K12" s="118"/>
      <c r="L12" s="269"/>
      <c r="M12" s="119"/>
      <c r="N12" s="77">
        <f t="shared" si="1"/>
        <v>0</v>
      </c>
      <c r="O12" s="78">
        <f t="shared" si="1"/>
        <v>0</v>
      </c>
      <c r="P12" s="78">
        <f t="shared" si="1"/>
        <v>0</v>
      </c>
      <c r="Q12" s="78">
        <f t="shared" si="1"/>
        <v>0</v>
      </c>
      <c r="R12" s="79">
        <f t="shared" si="1"/>
        <v>0</v>
      </c>
    </row>
    <row r="13" spans="2:18" s="40" customFormat="1" ht="21.75" customHeight="1" thickBot="1">
      <c r="B13" s="289"/>
      <c r="C13" s="290"/>
      <c r="D13" s="296" t="s">
        <v>82</v>
      </c>
      <c r="E13" s="297">
        <f>SUM(E11:E12)</f>
        <v>0</v>
      </c>
      <c r="F13" s="298">
        <f>IF($E13&lt;&gt;0,SUM(N11:N12)/$E13,0)</f>
        <v>0</v>
      </c>
      <c r="G13" s="299">
        <f>IF($E13&lt;&gt;0,SUM(O11:O12)/$E13,0)</f>
        <v>0</v>
      </c>
      <c r="H13" s="299">
        <f>IF($E13&lt;&gt;0,SUM(P11:P12)/$E13,0)</f>
        <v>0</v>
      </c>
      <c r="I13" s="299">
        <f>IF($E13&lt;&gt;0,SUM(Q11:Q12)/$E13,0)</f>
        <v>0</v>
      </c>
      <c r="J13" s="300">
        <f>IF($E13&lt;&gt;0,SUM(R11:R12)/$E13,0)</f>
        <v>0</v>
      </c>
      <c r="K13" s="291"/>
      <c r="L13" s="291"/>
      <c r="M13" s="292"/>
      <c r="N13" s="68"/>
      <c r="O13" s="62"/>
      <c r="P13" s="62"/>
      <c r="Q13" s="62"/>
      <c r="R13" s="69"/>
    </row>
    <row r="14" spans="2:18" s="40" customFormat="1" ht="21.75" customHeight="1">
      <c r="B14" s="123">
        <v>3</v>
      </c>
      <c r="C14" s="62" t="s">
        <v>117</v>
      </c>
      <c r="D14" s="62"/>
      <c r="E14" s="64"/>
      <c r="F14" s="64"/>
      <c r="G14" s="64"/>
      <c r="H14" s="64"/>
      <c r="I14" s="64"/>
      <c r="J14" s="64"/>
      <c r="K14" s="121"/>
      <c r="L14" s="121"/>
      <c r="M14" s="122"/>
      <c r="N14" s="68"/>
      <c r="O14" s="62"/>
      <c r="P14" s="62"/>
      <c r="Q14" s="62"/>
      <c r="R14" s="69"/>
    </row>
    <row r="15" spans="2:18" ht="42" customHeight="1">
      <c r="B15" s="116"/>
      <c r="C15" s="162" t="s">
        <v>25</v>
      </c>
      <c r="D15" s="42" t="s">
        <v>118</v>
      </c>
      <c r="E15" s="71"/>
      <c r="F15" s="117"/>
      <c r="G15" s="73"/>
      <c r="H15" s="73"/>
      <c r="I15" s="73"/>
      <c r="J15" s="74"/>
      <c r="K15" s="118"/>
      <c r="L15" s="269"/>
      <c r="M15" s="119"/>
      <c r="N15" s="77">
        <f t="shared" si="1"/>
        <v>0</v>
      </c>
      <c r="O15" s="78">
        <f t="shared" si="1"/>
        <v>0</v>
      </c>
      <c r="P15" s="78">
        <f t="shared" si="1"/>
        <v>0</v>
      </c>
      <c r="Q15" s="78">
        <f t="shared" si="1"/>
        <v>0</v>
      </c>
      <c r="R15" s="79">
        <f t="shared" si="1"/>
        <v>0</v>
      </c>
    </row>
    <row r="16" spans="2:18" ht="42" customHeight="1">
      <c r="B16" s="116"/>
      <c r="C16" s="162" t="s">
        <v>26</v>
      </c>
      <c r="D16" s="42" t="s">
        <v>119</v>
      </c>
      <c r="E16" s="71"/>
      <c r="F16" s="117"/>
      <c r="G16" s="73"/>
      <c r="H16" s="73"/>
      <c r="I16" s="73"/>
      <c r="J16" s="74"/>
      <c r="K16" s="118"/>
      <c r="L16" s="269"/>
      <c r="M16" s="119"/>
      <c r="N16" s="77">
        <f t="shared" si="1"/>
        <v>0</v>
      </c>
      <c r="O16" s="78">
        <f t="shared" si="1"/>
        <v>0</v>
      </c>
      <c r="P16" s="78">
        <f t="shared" si="1"/>
        <v>0</v>
      </c>
      <c r="Q16" s="78">
        <f t="shared" si="1"/>
        <v>0</v>
      </c>
      <c r="R16" s="79">
        <f t="shared" si="1"/>
        <v>0</v>
      </c>
    </row>
    <row r="17" spans="2:18" s="40" customFormat="1" ht="21.75" customHeight="1" thickBot="1">
      <c r="B17" s="289"/>
      <c r="C17" s="290"/>
      <c r="D17" s="296" t="s">
        <v>79</v>
      </c>
      <c r="E17" s="297">
        <f>SUM(E15:E16)</f>
        <v>0</v>
      </c>
      <c r="F17" s="298">
        <f>IF($E17&lt;&gt;0,SUM(N15:N17)/$E17,0)</f>
        <v>0</v>
      </c>
      <c r="G17" s="299">
        <f>IF($E17&lt;&gt;0,SUM(O15:O17)/$E17,0)</f>
        <v>0</v>
      </c>
      <c r="H17" s="299">
        <f>IF($E17&lt;&gt;0,SUM(P15:P17)/$E17,0)</f>
        <v>0</v>
      </c>
      <c r="I17" s="299">
        <f>IF($E17&lt;&gt;0,SUM(Q15:Q17)/$E17,0)</f>
        <v>0</v>
      </c>
      <c r="J17" s="300">
        <f>IF($E17&lt;&gt;0,SUM(R15:R17)/$E17,0)</f>
        <v>0</v>
      </c>
      <c r="K17" s="291"/>
      <c r="L17" s="291"/>
      <c r="M17" s="292"/>
      <c r="N17" s="68"/>
      <c r="O17" s="62"/>
      <c r="P17" s="62"/>
      <c r="Q17" s="62"/>
      <c r="R17" s="69"/>
    </row>
    <row r="18" spans="2:18" s="40" customFormat="1" ht="21.75" customHeight="1">
      <c r="B18" s="123">
        <v>4</v>
      </c>
      <c r="C18" s="62" t="s">
        <v>120</v>
      </c>
      <c r="D18" s="62"/>
      <c r="E18" s="63"/>
      <c r="F18" s="124"/>
      <c r="G18" s="64"/>
      <c r="H18" s="64"/>
      <c r="I18" s="64"/>
      <c r="J18" s="64"/>
      <c r="K18" s="121"/>
      <c r="L18" s="121"/>
      <c r="M18" s="122"/>
      <c r="N18" s="68"/>
      <c r="O18" s="62"/>
      <c r="P18" s="62"/>
      <c r="Q18" s="62"/>
      <c r="R18" s="69"/>
    </row>
    <row r="19" spans="2:18" ht="42" customHeight="1">
      <c r="B19" s="116"/>
      <c r="C19" s="162" t="s">
        <v>28</v>
      </c>
      <c r="D19" s="125" t="s">
        <v>121</v>
      </c>
      <c r="E19" s="43"/>
      <c r="F19" s="126"/>
      <c r="G19" s="45"/>
      <c r="H19" s="45"/>
      <c r="I19" s="45"/>
      <c r="J19" s="46"/>
      <c r="K19" s="127"/>
      <c r="L19" s="270"/>
      <c r="M19" s="128"/>
      <c r="N19" s="49">
        <f aca="true" t="shared" si="2" ref="N19:R23">$E19*F19/100</f>
        <v>0</v>
      </c>
      <c r="O19" s="50">
        <f t="shared" si="2"/>
        <v>0</v>
      </c>
      <c r="P19" s="50">
        <f t="shared" si="2"/>
        <v>0</v>
      </c>
      <c r="Q19" s="50">
        <f t="shared" si="2"/>
        <v>0</v>
      </c>
      <c r="R19" s="51">
        <f t="shared" si="2"/>
        <v>0</v>
      </c>
    </row>
    <row r="20" spans="2:18" ht="42" customHeight="1">
      <c r="B20" s="116"/>
      <c r="C20" s="162" t="s">
        <v>29</v>
      </c>
      <c r="D20" s="129" t="s">
        <v>122</v>
      </c>
      <c r="E20" s="71"/>
      <c r="F20" s="117"/>
      <c r="G20" s="73"/>
      <c r="H20" s="73"/>
      <c r="I20" s="73"/>
      <c r="J20" s="74"/>
      <c r="K20" s="118"/>
      <c r="L20" s="269"/>
      <c r="M20" s="119"/>
      <c r="N20" s="77">
        <f t="shared" si="2"/>
        <v>0</v>
      </c>
      <c r="O20" s="78">
        <f t="shared" si="2"/>
        <v>0</v>
      </c>
      <c r="P20" s="78">
        <f t="shared" si="2"/>
        <v>0</v>
      </c>
      <c r="Q20" s="78">
        <f t="shared" si="2"/>
        <v>0</v>
      </c>
      <c r="R20" s="79">
        <f t="shared" si="2"/>
        <v>0</v>
      </c>
    </row>
    <row r="21" spans="2:18" ht="42" customHeight="1">
      <c r="B21" s="116"/>
      <c r="C21" s="162" t="s">
        <v>30</v>
      </c>
      <c r="D21" s="42" t="s">
        <v>123</v>
      </c>
      <c r="E21" s="71"/>
      <c r="F21" s="117"/>
      <c r="G21" s="73"/>
      <c r="H21" s="73"/>
      <c r="I21" s="73"/>
      <c r="J21" s="74"/>
      <c r="K21" s="118"/>
      <c r="L21" s="269"/>
      <c r="M21" s="119"/>
      <c r="N21" s="77">
        <f t="shared" si="2"/>
        <v>0</v>
      </c>
      <c r="O21" s="78">
        <f t="shared" si="2"/>
        <v>0</v>
      </c>
      <c r="P21" s="78">
        <f t="shared" si="2"/>
        <v>0</v>
      </c>
      <c r="Q21" s="78">
        <f t="shared" si="2"/>
        <v>0</v>
      </c>
      <c r="R21" s="79">
        <f t="shared" si="2"/>
        <v>0</v>
      </c>
    </row>
    <row r="22" spans="2:18" ht="42" customHeight="1">
      <c r="B22" s="116"/>
      <c r="C22" s="162" t="s">
        <v>45</v>
      </c>
      <c r="D22" s="42" t="s">
        <v>124</v>
      </c>
      <c r="E22" s="71"/>
      <c r="F22" s="117"/>
      <c r="G22" s="73"/>
      <c r="H22" s="73"/>
      <c r="I22" s="73"/>
      <c r="J22" s="74"/>
      <c r="K22" s="118"/>
      <c r="L22" s="269"/>
      <c r="M22" s="119"/>
      <c r="N22" s="77">
        <f>$E22*F22/100</f>
        <v>0</v>
      </c>
      <c r="O22" s="78">
        <f>$E22*G22/100</f>
        <v>0</v>
      </c>
      <c r="P22" s="78">
        <f>$E22*H22/100</f>
        <v>0</v>
      </c>
      <c r="Q22" s="78">
        <f>$E22*I22/100</f>
        <v>0</v>
      </c>
      <c r="R22" s="79">
        <f>$E22*J22/100</f>
        <v>0</v>
      </c>
    </row>
    <row r="23" spans="2:18" ht="42" customHeight="1">
      <c r="B23" s="116"/>
      <c r="C23" s="162" t="s">
        <v>46</v>
      </c>
      <c r="D23" s="42" t="s">
        <v>125</v>
      </c>
      <c r="E23" s="71"/>
      <c r="F23" s="117"/>
      <c r="G23" s="73"/>
      <c r="H23" s="73"/>
      <c r="I23" s="73"/>
      <c r="J23" s="74"/>
      <c r="K23" s="118"/>
      <c r="L23" s="269"/>
      <c r="M23" s="119"/>
      <c r="N23" s="77">
        <f t="shared" si="2"/>
        <v>0</v>
      </c>
      <c r="O23" s="78">
        <f t="shared" si="2"/>
        <v>0</v>
      </c>
      <c r="P23" s="78">
        <f t="shared" si="2"/>
        <v>0</v>
      </c>
      <c r="Q23" s="78">
        <f t="shared" si="2"/>
        <v>0</v>
      </c>
      <c r="R23" s="79">
        <f t="shared" si="2"/>
        <v>0</v>
      </c>
    </row>
    <row r="24" spans="2:18" s="40" customFormat="1" ht="21.75" customHeight="1" thickBot="1">
      <c r="B24" s="289"/>
      <c r="C24" s="290"/>
      <c r="D24" s="296" t="s">
        <v>80</v>
      </c>
      <c r="E24" s="297">
        <f>SUM(E19:E23)</f>
        <v>0</v>
      </c>
      <c r="F24" s="298">
        <f>IF($E24&lt;&gt;0,SUM(N19:N23)/$E24,0)</f>
        <v>0</v>
      </c>
      <c r="G24" s="299">
        <f>IF($E24&lt;&gt;0,SUM(O19:O23)/$E24,0)</f>
        <v>0</v>
      </c>
      <c r="H24" s="299">
        <f>IF($E24&lt;&gt;0,SUM(P19:P23)/$E24,0)</f>
        <v>0</v>
      </c>
      <c r="I24" s="299">
        <f>IF($E24&lt;&gt;0,SUM(Q19:Q23)/$E24,0)</f>
        <v>0</v>
      </c>
      <c r="J24" s="300">
        <f>IF($E24&lt;&gt;0,SUM(R19:R23)/$E24,0)</f>
        <v>0</v>
      </c>
      <c r="K24" s="291"/>
      <c r="L24" s="291"/>
      <c r="M24" s="292"/>
      <c r="N24" s="68"/>
      <c r="O24" s="62"/>
      <c r="P24" s="62"/>
      <c r="Q24" s="62"/>
      <c r="R24" s="69"/>
    </row>
    <row r="25" spans="2:18" s="40" customFormat="1" ht="21.75" customHeight="1">
      <c r="B25" s="120">
        <v>5</v>
      </c>
      <c r="C25" s="62" t="s">
        <v>126</v>
      </c>
      <c r="D25" s="62"/>
      <c r="E25" s="64"/>
      <c r="F25" s="64"/>
      <c r="G25" s="64"/>
      <c r="H25" s="64"/>
      <c r="I25" s="64"/>
      <c r="J25" s="64"/>
      <c r="K25" s="121"/>
      <c r="L25" s="121"/>
      <c r="M25" s="122"/>
      <c r="N25" s="68"/>
      <c r="O25" s="62"/>
      <c r="P25" s="62"/>
      <c r="Q25" s="62"/>
      <c r="R25" s="69"/>
    </row>
    <row r="26" spans="2:18" ht="42" customHeight="1">
      <c r="B26" s="116"/>
      <c r="C26" s="162" t="s">
        <v>31</v>
      </c>
      <c r="D26" s="125" t="s">
        <v>127</v>
      </c>
      <c r="E26" s="43"/>
      <c r="F26" s="126"/>
      <c r="G26" s="45"/>
      <c r="H26" s="45"/>
      <c r="I26" s="45"/>
      <c r="J26" s="46"/>
      <c r="K26" s="127"/>
      <c r="L26" s="270"/>
      <c r="M26" s="128"/>
      <c r="N26" s="49">
        <f aca="true" t="shared" si="3" ref="N26:R33">$E26*F26/100</f>
        <v>0</v>
      </c>
      <c r="O26" s="50">
        <f t="shared" si="3"/>
        <v>0</v>
      </c>
      <c r="P26" s="50">
        <f t="shared" si="3"/>
        <v>0</v>
      </c>
      <c r="Q26" s="50">
        <f t="shared" si="3"/>
        <v>0</v>
      </c>
      <c r="R26" s="51">
        <f t="shared" si="3"/>
        <v>0</v>
      </c>
    </row>
    <row r="27" spans="2:18" ht="42" customHeight="1">
      <c r="B27" s="116"/>
      <c r="C27" s="162" t="s">
        <v>32</v>
      </c>
      <c r="D27" s="42" t="s">
        <v>128</v>
      </c>
      <c r="E27" s="71"/>
      <c r="F27" s="117"/>
      <c r="G27" s="73"/>
      <c r="H27" s="73"/>
      <c r="I27" s="73"/>
      <c r="J27" s="74"/>
      <c r="K27" s="118"/>
      <c r="L27" s="269"/>
      <c r="M27" s="119"/>
      <c r="N27" s="77">
        <f t="shared" si="3"/>
        <v>0</v>
      </c>
      <c r="O27" s="78">
        <f t="shared" si="3"/>
        <v>0</v>
      </c>
      <c r="P27" s="78">
        <f t="shared" si="3"/>
        <v>0</v>
      </c>
      <c r="Q27" s="78">
        <f t="shared" si="3"/>
        <v>0</v>
      </c>
      <c r="R27" s="79">
        <f t="shared" si="3"/>
        <v>0</v>
      </c>
    </row>
    <row r="28" spans="2:18" ht="42" customHeight="1">
      <c r="B28" s="116"/>
      <c r="C28" s="162" t="s">
        <v>35</v>
      </c>
      <c r="D28" s="42" t="s">
        <v>129</v>
      </c>
      <c r="E28" s="71"/>
      <c r="F28" s="117"/>
      <c r="G28" s="73"/>
      <c r="H28" s="73"/>
      <c r="I28" s="73"/>
      <c r="J28" s="74"/>
      <c r="K28" s="118"/>
      <c r="L28" s="269"/>
      <c r="M28" s="119"/>
      <c r="N28" s="77">
        <f t="shared" si="3"/>
        <v>0</v>
      </c>
      <c r="O28" s="78">
        <f t="shared" si="3"/>
        <v>0</v>
      </c>
      <c r="P28" s="78">
        <f t="shared" si="3"/>
        <v>0</v>
      </c>
      <c r="Q28" s="78">
        <f t="shared" si="3"/>
        <v>0</v>
      </c>
      <c r="R28" s="79">
        <f t="shared" si="3"/>
        <v>0</v>
      </c>
    </row>
    <row r="29" spans="2:18" s="40" customFormat="1" ht="21.75" customHeight="1" thickBot="1">
      <c r="B29" s="289"/>
      <c r="C29" s="290"/>
      <c r="D29" s="296" t="s">
        <v>48</v>
      </c>
      <c r="E29" s="297">
        <f>SUM(E26:E28)</f>
        <v>0</v>
      </c>
      <c r="F29" s="298">
        <f>IF($E29&lt;&gt;0,SUM(N26:N28)/$E29,0)</f>
        <v>0</v>
      </c>
      <c r="G29" s="299">
        <f>IF($E29&lt;&gt;0,SUM(O26:O28)/$E29,0)</f>
        <v>0</v>
      </c>
      <c r="H29" s="299">
        <f>IF($E29&lt;&gt;0,SUM(P26:P28)/$E29,0)</f>
        <v>0</v>
      </c>
      <c r="I29" s="299">
        <f>IF($E29&lt;&gt;0,SUM(Q26:Q28)/$E29,0)</f>
        <v>0</v>
      </c>
      <c r="J29" s="300">
        <f>IF($E29&lt;&gt;0,SUM(R26:R28)/$E29,0)</f>
        <v>0</v>
      </c>
      <c r="K29" s="291"/>
      <c r="L29" s="291"/>
      <c r="M29" s="292"/>
      <c r="N29" s="68"/>
      <c r="O29" s="62"/>
      <c r="P29" s="62"/>
      <c r="Q29" s="62"/>
      <c r="R29" s="69"/>
    </row>
    <row r="30" spans="2:18" s="40" customFormat="1" ht="21.75" customHeight="1">
      <c r="B30" s="120">
        <v>6</v>
      </c>
      <c r="C30" s="62" t="s">
        <v>130</v>
      </c>
      <c r="D30" s="62"/>
      <c r="E30" s="64"/>
      <c r="F30" s="64"/>
      <c r="G30" s="64"/>
      <c r="H30" s="64"/>
      <c r="I30" s="64"/>
      <c r="J30" s="64"/>
      <c r="K30" s="121"/>
      <c r="L30" s="121"/>
      <c r="M30" s="122"/>
      <c r="N30" s="68"/>
      <c r="O30" s="62"/>
      <c r="P30" s="62"/>
      <c r="Q30" s="62"/>
      <c r="R30" s="69"/>
    </row>
    <row r="31" spans="2:18" ht="42" customHeight="1">
      <c r="B31" s="116"/>
      <c r="C31" s="162" t="s">
        <v>38</v>
      </c>
      <c r="D31" s="42" t="s">
        <v>133</v>
      </c>
      <c r="E31" s="71"/>
      <c r="F31" s="117"/>
      <c r="G31" s="73"/>
      <c r="H31" s="73"/>
      <c r="I31" s="73"/>
      <c r="J31" s="74"/>
      <c r="K31" s="118"/>
      <c r="L31" s="269"/>
      <c r="M31" s="119"/>
      <c r="N31" s="77">
        <f t="shared" si="3"/>
        <v>0</v>
      </c>
      <c r="O31" s="78">
        <f t="shared" si="3"/>
        <v>0</v>
      </c>
      <c r="P31" s="78">
        <f t="shared" si="3"/>
        <v>0</v>
      </c>
      <c r="Q31" s="78">
        <f t="shared" si="3"/>
        <v>0</v>
      </c>
      <c r="R31" s="79">
        <f t="shared" si="3"/>
        <v>0</v>
      </c>
    </row>
    <row r="32" spans="2:18" ht="42" customHeight="1">
      <c r="B32" s="116"/>
      <c r="C32" s="162" t="s">
        <v>39</v>
      </c>
      <c r="D32" s="42" t="s">
        <v>134</v>
      </c>
      <c r="E32" s="71"/>
      <c r="F32" s="117"/>
      <c r="G32" s="73"/>
      <c r="H32" s="73"/>
      <c r="I32" s="73"/>
      <c r="J32" s="74"/>
      <c r="K32" s="118"/>
      <c r="L32" s="269"/>
      <c r="M32" s="119"/>
      <c r="N32" s="77">
        <f>$E32*F32/100</f>
        <v>0</v>
      </c>
      <c r="O32" s="78">
        <f>$E32*G32/100</f>
        <v>0</v>
      </c>
      <c r="P32" s="78">
        <f>$E32*H32/100</f>
        <v>0</v>
      </c>
      <c r="Q32" s="78">
        <f>$E32*I32/100</f>
        <v>0</v>
      </c>
      <c r="R32" s="79">
        <f>$E32*J32/100</f>
        <v>0</v>
      </c>
    </row>
    <row r="33" spans="2:18" ht="42" customHeight="1">
      <c r="B33" s="116"/>
      <c r="C33" s="162" t="s">
        <v>40</v>
      </c>
      <c r="D33" s="42" t="s">
        <v>135</v>
      </c>
      <c r="E33" s="71"/>
      <c r="F33" s="117"/>
      <c r="G33" s="73"/>
      <c r="H33" s="73"/>
      <c r="I33" s="73"/>
      <c r="J33" s="74"/>
      <c r="K33" s="118"/>
      <c r="L33" s="269"/>
      <c r="M33" s="119"/>
      <c r="N33" s="77">
        <f t="shared" si="3"/>
        <v>0</v>
      </c>
      <c r="O33" s="78">
        <f t="shared" si="3"/>
        <v>0</v>
      </c>
      <c r="P33" s="78">
        <f t="shared" si="3"/>
        <v>0</v>
      </c>
      <c r="Q33" s="78">
        <f t="shared" si="3"/>
        <v>0</v>
      </c>
      <c r="R33" s="79">
        <f t="shared" si="3"/>
        <v>0</v>
      </c>
    </row>
    <row r="34" spans="2:18" s="40" customFormat="1" ht="21.75" customHeight="1" thickBot="1">
      <c r="B34" s="182"/>
      <c r="C34" s="316"/>
      <c r="D34" s="317" t="s">
        <v>83</v>
      </c>
      <c r="E34" s="318">
        <f>SUM(E31:E33)</f>
        <v>0</v>
      </c>
      <c r="F34" s="319">
        <f>IF($E34&lt;&gt;0,SUM(N31:N33)/$E34,0)</f>
        <v>0</v>
      </c>
      <c r="G34" s="320">
        <f>IF($E34&lt;&gt;0,SUM(O31:O33)/$E34,0)</f>
        <v>0</v>
      </c>
      <c r="H34" s="320">
        <f>IF($E34&lt;&gt;0,SUM(P31:P33)/$E34,0)</f>
        <v>0</v>
      </c>
      <c r="I34" s="320">
        <f>IF($E34&lt;&gt;0,SUM(Q31:Q33)/$E34,0)</f>
        <v>0</v>
      </c>
      <c r="J34" s="321">
        <f>IF($E34&lt;&gt;0,SUM(R31:R33)/$E34,0)</f>
        <v>0</v>
      </c>
      <c r="K34" s="322"/>
      <c r="L34" s="322"/>
      <c r="M34" s="323"/>
      <c r="N34" s="68"/>
      <c r="O34" s="62"/>
      <c r="P34" s="62"/>
      <c r="Q34" s="62"/>
      <c r="R34" s="69"/>
    </row>
    <row r="35" spans="2:18" s="40" customFormat="1" ht="21.75" customHeight="1">
      <c r="B35" s="325">
        <v>7</v>
      </c>
      <c r="C35" s="35" t="s">
        <v>136</v>
      </c>
      <c r="D35" s="35"/>
      <c r="E35" s="36"/>
      <c r="F35" s="36"/>
      <c r="G35" s="36"/>
      <c r="H35" s="36"/>
      <c r="I35" s="36"/>
      <c r="J35" s="36"/>
      <c r="K35" s="326"/>
      <c r="L35" s="326"/>
      <c r="M35" s="327"/>
      <c r="N35" s="62"/>
      <c r="O35" s="62"/>
      <c r="P35" s="62"/>
      <c r="Q35" s="62"/>
      <c r="R35" s="69"/>
    </row>
    <row r="36" spans="2:18" ht="42" customHeight="1">
      <c r="B36" s="324"/>
      <c r="C36" s="311" t="s">
        <v>41</v>
      </c>
      <c r="D36" s="125" t="s">
        <v>137</v>
      </c>
      <c r="E36" s="43"/>
      <c r="F36" s="44"/>
      <c r="G36" s="45"/>
      <c r="H36" s="45"/>
      <c r="I36" s="45"/>
      <c r="J36" s="46"/>
      <c r="K36" s="127"/>
      <c r="L36" s="270"/>
      <c r="M36" s="128"/>
      <c r="N36" s="49">
        <f aca="true" t="shared" si="4" ref="N36:R39">$E36*F36/100</f>
        <v>0</v>
      </c>
      <c r="O36" s="50">
        <f t="shared" si="4"/>
        <v>0</v>
      </c>
      <c r="P36" s="50">
        <f t="shared" si="4"/>
        <v>0</v>
      </c>
      <c r="Q36" s="50">
        <f t="shared" si="4"/>
        <v>0</v>
      </c>
      <c r="R36" s="51">
        <f t="shared" si="4"/>
        <v>0</v>
      </c>
    </row>
    <row r="37" spans="2:18" ht="42" customHeight="1">
      <c r="B37" s="116"/>
      <c r="C37" s="162" t="s">
        <v>42</v>
      </c>
      <c r="D37" s="42" t="s">
        <v>138</v>
      </c>
      <c r="E37" s="71"/>
      <c r="F37" s="72"/>
      <c r="G37" s="73"/>
      <c r="H37" s="73"/>
      <c r="I37" s="73"/>
      <c r="J37" s="74"/>
      <c r="K37" s="118"/>
      <c r="L37" s="269"/>
      <c r="M37" s="119"/>
      <c r="N37" s="77">
        <f t="shared" si="4"/>
        <v>0</v>
      </c>
      <c r="O37" s="78">
        <f t="shared" si="4"/>
        <v>0</v>
      </c>
      <c r="P37" s="78">
        <f t="shared" si="4"/>
        <v>0</v>
      </c>
      <c r="Q37" s="78">
        <f t="shared" si="4"/>
        <v>0</v>
      </c>
      <c r="R37" s="79">
        <f t="shared" si="4"/>
        <v>0</v>
      </c>
    </row>
    <row r="38" spans="2:18" ht="42" customHeight="1" thickBot="1">
      <c r="B38" s="259"/>
      <c r="C38" s="162" t="s">
        <v>43</v>
      </c>
      <c r="D38" s="42" t="s">
        <v>139</v>
      </c>
      <c r="E38" s="71"/>
      <c r="F38" s="72"/>
      <c r="G38" s="73"/>
      <c r="H38" s="73"/>
      <c r="I38" s="73"/>
      <c r="J38" s="74"/>
      <c r="K38" s="118"/>
      <c r="L38" s="269"/>
      <c r="M38" s="119"/>
      <c r="N38" s="85">
        <f>$E38*F38/100</f>
        <v>0</v>
      </c>
      <c r="O38" s="86">
        <f>$E38*G38/100</f>
        <v>0</v>
      </c>
      <c r="P38" s="86">
        <f>$E38*H38/100</f>
        <v>0</v>
      </c>
      <c r="Q38" s="86">
        <f>$E38*I38/100</f>
        <v>0</v>
      </c>
      <c r="R38" s="87">
        <f>$E38*J38/100</f>
        <v>0</v>
      </c>
    </row>
    <row r="39" spans="2:18" ht="42" customHeight="1" thickBot="1">
      <c r="B39" s="259"/>
      <c r="C39" s="162" t="s">
        <v>47</v>
      </c>
      <c r="D39" s="42" t="s">
        <v>140</v>
      </c>
      <c r="E39" s="71"/>
      <c r="F39" s="72"/>
      <c r="G39" s="73"/>
      <c r="H39" s="73"/>
      <c r="I39" s="73"/>
      <c r="J39" s="74"/>
      <c r="K39" s="118"/>
      <c r="L39" s="269"/>
      <c r="M39" s="119"/>
      <c r="N39" s="85">
        <f t="shared" si="4"/>
        <v>0</v>
      </c>
      <c r="O39" s="86">
        <f t="shared" si="4"/>
        <v>0</v>
      </c>
      <c r="P39" s="86">
        <f t="shared" si="4"/>
        <v>0</v>
      </c>
      <c r="Q39" s="86">
        <f t="shared" si="4"/>
        <v>0</v>
      </c>
      <c r="R39" s="87">
        <f t="shared" si="4"/>
        <v>0</v>
      </c>
    </row>
    <row r="40" spans="2:18" s="40" customFormat="1" ht="21.75" customHeight="1" thickBot="1">
      <c r="B40" s="336"/>
      <c r="C40" s="337"/>
      <c r="D40" s="338" t="s">
        <v>84</v>
      </c>
      <c r="E40" s="339">
        <f>SUM(E36:E39)</f>
        <v>0</v>
      </c>
      <c r="F40" s="340">
        <f>IF($E40&lt;&gt;0,SUM(N36:N39)/$E40,0)</f>
        <v>0</v>
      </c>
      <c r="G40" s="341">
        <f>IF($E40&lt;&gt;0,SUM(O36:O39)/$E40,0)</f>
        <v>0</v>
      </c>
      <c r="H40" s="341">
        <f>IF($E40&lt;&gt;0,SUM(P36:P39)/$E40,0)</f>
        <v>0</v>
      </c>
      <c r="I40" s="341">
        <f>IF($E40&lt;&gt;0,SUM(Q36:Q39)/$E40,0)</f>
        <v>0</v>
      </c>
      <c r="J40" s="342">
        <f>IF($E40&lt;&gt;0,SUM(R36:R39)/$E40,0)</f>
        <v>0</v>
      </c>
      <c r="K40" s="343"/>
      <c r="L40" s="343"/>
      <c r="M40" s="344"/>
      <c r="N40" s="68"/>
      <c r="O40" s="62"/>
      <c r="P40" s="62"/>
      <c r="Q40" s="62"/>
      <c r="R40" s="69"/>
    </row>
    <row r="41" spans="2:18" ht="21.75" customHeight="1" thickBot="1">
      <c r="B41" s="405" t="s">
        <v>88</v>
      </c>
      <c r="C41" s="406"/>
      <c r="D41" s="407"/>
      <c r="E41" s="130">
        <f>SUM(E36:E39,E31:E33,E26:E28,E19:E23,E15:E16,E11:E12,E6:E8)</f>
        <v>0</v>
      </c>
      <c r="F41" s="315">
        <f>IF($E41&lt;&gt;0,SUM(N6:N39)/$E41,0)</f>
        <v>0</v>
      </c>
      <c r="G41" s="315">
        <f>IF($E41&lt;&gt;0,SUM(O6:O39)/$E41,0)</f>
        <v>0</v>
      </c>
      <c r="H41" s="315">
        <f>IF($E41&lt;&gt;0,SUM(P6:P39)/$E41,0)</f>
        <v>0</v>
      </c>
      <c r="I41" s="315">
        <f>IF($E41&lt;&gt;0,SUM(Q6:Q39)/$E41,0)</f>
        <v>0</v>
      </c>
      <c r="J41" s="315">
        <f>IF($E41&lt;&gt;0,SUM(R6:R39)/$E41,0)</f>
        <v>0</v>
      </c>
      <c r="K41" s="89"/>
      <c r="L41" s="89"/>
      <c r="M41" s="90"/>
      <c r="N41" s="91"/>
      <c r="O41" s="91"/>
      <c r="P41" s="91"/>
      <c r="Q41" s="91"/>
      <c r="R41" s="91"/>
    </row>
    <row r="42" spans="5:18" ht="12" customHeight="1">
      <c r="E42" s="94"/>
      <c r="F42" s="95"/>
      <c r="G42" s="95"/>
      <c r="H42" s="95"/>
      <c r="I42" s="95"/>
      <c r="J42" s="95"/>
      <c r="K42" s="131"/>
      <c r="L42" s="131"/>
      <c r="M42" s="132"/>
      <c r="N42" s="95"/>
      <c r="O42" s="95"/>
      <c r="P42" s="95"/>
      <c r="Q42" s="95"/>
      <c r="R42" s="95"/>
    </row>
    <row r="43" spans="2:18" s="18" customFormat="1" ht="14.25">
      <c r="B43" s="97"/>
      <c r="E43" s="133"/>
      <c r="F43" s="98"/>
      <c r="G43" s="98"/>
      <c r="H43" s="98"/>
      <c r="I43" s="98"/>
      <c r="J43" s="98"/>
      <c r="K43" s="134"/>
      <c r="L43" s="134"/>
      <c r="M43" s="93"/>
      <c r="N43" s="134"/>
      <c r="O43" s="134"/>
      <c r="P43" s="134"/>
      <c r="Q43" s="134"/>
      <c r="R43" s="134"/>
    </row>
    <row r="44" spans="2:18" s="18" customFormat="1" ht="14.25">
      <c r="B44" s="97"/>
      <c r="E44" s="133"/>
      <c r="F44" s="98"/>
      <c r="G44" s="98"/>
      <c r="H44" s="98"/>
      <c r="I44" s="98"/>
      <c r="J44" s="98"/>
      <c r="K44" s="134"/>
      <c r="L44" s="134"/>
      <c r="M44" s="93"/>
      <c r="N44" s="134"/>
      <c r="O44" s="134"/>
      <c r="P44" s="134"/>
      <c r="Q44" s="134"/>
      <c r="R44" s="134"/>
    </row>
    <row r="45" spans="2:18" s="18" customFormat="1" ht="14.25">
      <c r="B45" s="97"/>
      <c r="E45" s="133"/>
      <c r="F45" s="98"/>
      <c r="G45" s="98"/>
      <c r="H45" s="98"/>
      <c r="I45" s="98"/>
      <c r="J45" s="98"/>
      <c r="K45" s="134"/>
      <c r="L45" s="134"/>
      <c r="M45" s="93"/>
      <c r="N45" s="134"/>
      <c r="O45" s="134"/>
      <c r="P45" s="134"/>
      <c r="Q45" s="134"/>
      <c r="R45" s="134"/>
    </row>
    <row r="46" spans="5:18" ht="24" customHeight="1">
      <c r="E46" s="95"/>
      <c r="F46" s="95"/>
      <c r="G46" s="95"/>
      <c r="H46" s="95"/>
      <c r="I46" s="95"/>
      <c r="J46" s="95"/>
      <c r="K46" s="95"/>
      <c r="L46" s="95"/>
      <c r="M46" s="96"/>
      <c r="N46" s="95"/>
      <c r="O46" s="95"/>
      <c r="P46" s="95"/>
      <c r="Q46" s="95"/>
      <c r="R46" s="95"/>
    </row>
    <row r="47" spans="5:18" ht="24" customHeight="1">
      <c r="E47" s="95"/>
      <c r="F47" s="95"/>
      <c r="G47" s="95"/>
      <c r="H47" s="95"/>
      <c r="I47" s="95"/>
      <c r="J47" s="95"/>
      <c r="K47" s="95"/>
      <c r="L47" s="95"/>
      <c r="M47" s="96"/>
      <c r="N47" s="95"/>
      <c r="O47" s="95"/>
      <c r="P47" s="95"/>
      <c r="Q47" s="95"/>
      <c r="R47" s="95"/>
    </row>
    <row r="48" spans="5:18" ht="24" customHeight="1">
      <c r="E48" s="95"/>
      <c r="F48" s="95"/>
      <c r="G48" s="95"/>
      <c r="H48" s="95"/>
      <c r="I48" s="95"/>
      <c r="J48" s="95"/>
      <c r="K48" s="95"/>
      <c r="L48" s="95"/>
      <c r="M48" s="96"/>
      <c r="N48" s="95"/>
      <c r="O48" s="95"/>
      <c r="P48" s="95"/>
      <c r="Q48" s="95"/>
      <c r="R48" s="95"/>
    </row>
    <row r="49" spans="5:18" ht="24" customHeight="1">
      <c r="E49" s="95"/>
      <c r="F49" s="95"/>
      <c r="G49" s="95"/>
      <c r="H49" s="95"/>
      <c r="I49" s="95"/>
      <c r="J49" s="95"/>
      <c r="K49" s="95"/>
      <c r="L49" s="95"/>
      <c r="M49" s="96"/>
      <c r="N49" s="95"/>
      <c r="O49" s="95"/>
      <c r="P49" s="95"/>
      <c r="Q49" s="95"/>
      <c r="R49" s="95"/>
    </row>
    <row r="50" spans="5:18" ht="24" customHeight="1">
      <c r="E50" s="95"/>
      <c r="F50" s="95"/>
      <c r="G50" s="95"/>
      <c r="H50" s="95"/>
      <c r="I50" s="95"/>
      <c r="J50" s="95"/>
      <c r="K50" s="95"/>
      <c r="L50" s="95"/>
      <c r="M50" s="96"/>
      <c r="N50" s="95"/>
      <c r="O50" s="95"/>
      <c r="P50" s="95"/>
      <c r="Q50" s="95"/>
      <c r="R50" s="95"/>
    </row>
    <row r="51" spans="5:18" ht="24" customHeight="1">
      <c r="E51" s="95"/>
      <c r="F51" s="95"/>
      <c r="G51" s="95"/>
      <c r="H51" s="95"/>
      <c r="I51" s="95"/>
      <c r="J51" s="95"/>
      <c r="K51" s="95"/>
      <c r="L51" s="95"/>
      <c r="M51" s="96"/>
      <c r="N51" s="95"/>
      <c r="O51" s="95"/>
      <c r="P51" s="95"/>
      <c r="Q51" s="95"/>
      <c r="R51" s="95"/>
    </row>
    <row r="52" spans="5:18" ht="24" customHeight="1">
      <c r="E52" s="95"/>
      <c r="F52" s="95"/>
      <c r="G52" s="95"/>
      <c r="H52" s="95"/>
      <c r="I52" s="95"/>
      <c r="J52" s="95"/>
      <c r="K52" s="95"/>
      <c r="L52" s="95"/>
      <c r="M52" s="96"/>
      <c r="N52" s="95"/>
      <c r="O52" s="95"/>
      <c r="P52" s="95"/>
      <c r="Q52" s="95"/>
      <c r="R52" s="95"/>
    </row>
    <row r="53" spans="5:18" ht="24" customHeight="1">
      <c r="E53" s="95"/>
      <c r="F53" s="95"/>
      <c r="G53" s="95"/>
      <c r="H53" s="95"/>
      <c r="I53" s="95"/>
      <c r="J53" s="95"/>
      <c r="K53" s="95"/>
      <c r="L53" s="95"/>
      <c r="M53" s="96"/>
      <c r="N53" s="95"/>
      <c r="O53" s="95"/>
      <c r="P53" s="95"/>
      <c r="Q53" s="95"/>
      <c r="R53" s="95"/>
    </row>
    <row r="54" spans="5:18" ht="24" customHeight="1">
      <c r="E54" s="95"/>
      <c r="F54" s="95"/>
      <c r="G54" s="95"/>
      <c r="H54" s="95"/>
      <c r="I54" s="95"/>
      <c r="J54" s="95"/>
      <c r="K54" s="95"/>
      <c r="L54" s="95"/>
      <c r="M54" s="96"/>
      <c r="N54" s="95"/>
      <c r="O54" s="95"/>
      <c r="P54" s="95"/>
      <c r="Q54" s="95"/>
      <c r="R54" s="95"/>
    </row>
    <row r="55" spans="5:18" ht="14.25">
      <c r="E55" s="95"/>
      <c r="F55" s="95"/>
      <c r="G55" s="95"/>
      <c r="H55" s="95"/>
      <c r="I55" s="95"/>
      <c r="J55" s="95"/>
      <c r="K55" s="95"/>
      <c r="L55" s="95"/>
      <c r="M55" s="96"/>
      <c r="N55" s="95"/>
      <c r="O55" s="95"/>
      <c r="P55" s="95"/>
      <c r="Q55" s="95"/>
      <c r="R55" s="95"/>
    </row>
    <row r="56" spans="5:18" ht="14.25">
      <c r="E56" s="95"/>
      <c r="F56" s="95"/>
      <c r="G56" s="95"/>
      <c r="H56" s="95"/>
      <c r="I56" s="95"/>
      <c r="J56" s="95"/>
      <c r="K56" s="95"/>
      <c r="L56" s="95"/>
      <c r="M56" s="96"/>
      <c r="N56" s="95"/>
      <c r="O56" s="95"/>
      <c r="P56" s="95"/>
      <c r="Q56" s="95"/>
      <c r="R56" s="95"/>
    </row>
    <row r="57" spans="5:18" ht="14.25">
      <c r="E57" s="95"/>
      <c r="F57" s="95"/>
      <c r="G57" s="95"/>
      <c r="H57" s="95"/>
      <c r="I57" s="95"/>
      <c r="J57" s="95"/>
      <c r="K57" s="95"/>
      <c r="L57" s="95"/>
      <c r="M57" s="96"/>
      <c r="N57" s="95"/>
      <c r="O57" s="95"/>
      <c r="P57" s="95"/>
      <c r="Q57" s="95"/>
      <c r="R57" s="95"/>
    </row>
    <row r="58" spans="5:18" ht="14.25">
      <c r="E58" s="95"/>
      <c r="F58" s="95"/>
      <c r="G58" s="95"/>
      <c r="H58" s="95"/>
      <c r="I58" s="95"/>
      <c r="J58" s="95"/>
      <c r="K58" s="95"/>
      <c r="L58" s="95"/>
      <c r="M58" s="96"/>
      <c r="N58" s="95"/>
      <c r="O58" s="95"/>
      <c r="P58" s="95"/>
      <c r="Q58" s="95"/>
      <c r="R58" s="95"/>
    </row>
    <row r="59" spans="5:18" ht="14.25">
      <c r="E59" s="95"/>
      <c r="F59" s="95"/>
      <c r="G59" s="95"/>
      <c r="H59" s="95"/>
      <c r="I59" s="95"/>
      <c r="J59" s="95"/>
      <c r="K59" s="95"/>
      <c r="L59" s="95"/>
      <c r="M59" s="96"/>
      <c r="N59" s="95"/>
      <c r="O59" s="95"/>
      <c r="P59" s="95"/>
      <c r="Q59" s="95"/>
      <c r="R59" s="95"/>
    </row>
    <row r="60" spans="5:18" ht="14.25">
      <c r="E60" s="95"/>
      <c r="F60" s="95"/>
      <c r="G60" s="95"/>
      <c r="H60" s="95"/>
      <c r="I60" s="95"/>
      <c r="J60" s="95"/>
      <c r="K60" s="95"/>
      <c r="L60" s="95"/>
      <c r="M60" s="96"/>
      <c r="N60" s="95"/>
      <c r="O60" s="95"/>
      <c r="P60" s="95"/>
      <c r="Q60" s="95"/>
      <c r="R60" s="95"/>
    </row>
    <row r="61" ht="14.25">
      <c r="M61" s="96"/>
    </row>
    <row r="62" ht="14.25">
      <c r="M62" s="96"/>
    </row>
    <row r="63" ht="14.25">
      <c r="M63" s="96"/>
    </row>
    <row r="64" ht="14.25">
      <c r="M64" s="96"/>
    </row>
  </sheetData>
  <sheetProtection/>
  <mergeCells count="2">
    <mergeCell ref="B4:D4"/>
    <mergeCell ref="B41:D41"/>
  </mergeCells>
  <conditionalFormatting sqref="E15:E16 E31:E33 E6:E8 E11:E12 E19:E23 E26:E28 E36:E39">
    <cfRule type="cellIs" priority="1" dxfId="0" operator="lessThanOrEqual" stopIfTrue="1">
      <formula>0</formula>
    </cfRule>
  </conditionalFormatting>
  <dataValidations count="2">
    <dataValidation type="whole" allowBlank="1" showInputMessage="1" showErrorMessage="1" promptTitle="Évaluation" prompt="0 à 100%" errorTitle="Évaluation non valide" error="Les valeurs permises de l'évaluation sont de 0 à 100%" sqref="F26:J28 F15:J16 F31:J33 F11:J12 F6:J8 F19:J23 F36:J39">
      <formula1>0</formula1>
      <formula2>100</formula2>
    </dataValidation>
    <dataValidation type="whole" allowBlank="1" showInputMessage="1" showErrorMessage="1" promptTitle="Pondération" prompt="Entrer 1, 2 ou 3" errorTitle="Pondération invalide" error="Les valeurs permises de la pondération sont 1, 2 ou 3" sqref="E26:E28 E31:E33 E15:E16 E11:E12 E6:E8 E19:E23 E36:E39">
      <formula1>1</formula1>
      <formula2>3</formula2>
    </dataValidation>
  </dataValidations>
  <printOptions horizontalCentered="1" verticalCentered="1"/>
  <pageMargins left="0.2362204724409449" right="0.2362204724409449" top="0.5118110236220472" bottom="0.5118110236220472" header="0.2362204724409449" footer="0.2362204724409449"/>
  <pageSetup fitToHeight="1" fitToWidth="1" orientation="landscape" scale="40" r:id="rId3"/>
  <headerFooter alignWithMargins="0">
    <oddHeader>&amp;L&amp;"Arial,Normal"&amp;12Analyse de développement durable&amp;C&amp;"Arial,Italique"&amp;18Dimension écologique&amp;R&amp;"Arial,Normal"&amp;14&amp;D</oddHeader>
    <oddFooter>&amp;L&amp;"Arial,Normal"Référence : Villeneuve, C. et Riffon, O., 2011&amp;C&amp;"Arial,Normal"Comment réaliser une analyse de développement durable? &amp;R&amp;"Arial,Normal"&amp;9Département des  sciences fondamentales, UQAC</oddFooter>
  </headerFooter>
  <legacyDrawing r:id="rId2"/>
</worksheet>
</file>

<file path=xl/worksheets/sheet5.xml><?xml version="1.0" encoding="utf-8"?>
<worksheet xmlns="http://schemas.openxmlformats.org/spreadsheetml/2006/main" xmlns:r="http://schemas.openxmlformats.org/officeDocument/2006/relationships">
  <sheetPr>
    <tabColor indexed="44"/>
    <pageSetUpPr fitToPage="1"/>
  </sheetPr>
  <dimension ref="B2:R66"/>
  <sheetViews>
    <sheetView showGridLines="0" zoomScale="75" zoomScaleNormal="75" zoomScalePageLayoutView="0" workbookViewId="0" topLeftCell="A1">
      <pane ySplit="4" topLeftCell="A30" activePane="bottomLeft" state="frozen"/>
      <selection pane="topLeft" activeCell="A1" sqref="A1:IV16384"/>
      <selection pane="bottomLeft" activeCell="A1" sqref="A1"/>
    </sheetView>
  </sheetViews>
  <sheetFormatPr defaultColWidth="10.8515625" defaultRowHeight="12.75"/>
  <cols>
    <col min="1" max="1" width="1.421875" style="20" customWidth="1"/>
    <col min="2" max="2" width="3.28125" style="17" customWidth="1"/>
    <col min="3" max="3" width="5.7109375" style="18" customWidth="1"/>
    <col min="4" max="4" width="45.7109375" style="19" customWidth="1"/>
    <col min="5" max="10" width="6.7109375" style="20" customWidth="1"/>
    <col min="11" max="12" width="45.7109375" style="20" customWidth="1"/>
    <col min="13" max="13" width="33.7109375" style="20" customWidth="1"/>
    <col min="14" max="18" width="5.28125" style="20" hidden="1" customWidth="1"/>
    <col min="19" max="19" width="2.00390625" style="20" customWidth="1"/>
    <col min="20" max="20" width="2.7109375" style="20" customWidth="1"/>
    <col min="21" max="16384" width="10.8515625" style="20" customWidth="1"/>
  </cols>
  <sheetData>
    <row r="1" ht="9" customHeight="1" thickBot="1"/>
    <row r="2" spans="2:18" ht="21.75" customHeight="1">
      <c r="B2" s="21" t="s">
        <v>141</v>
      </c>
      <c r="C2" s="22"/>
      <c r="D2" s="22"/>
      <c r="E2" s="22"/>
      <c r="F2" s="22"/>
      <c r="G2" s="22"/>
      <c r="H2" s="22"/>
      <c r="I2" s="22"/>
      <c r="J2" s="22"/>
      <c r="K2" s="22"/>
      <c r="L2" s="22"/>
      <c r="M2" s="23"/>
      <c r="N2" s="21"/>
      <c r="O2" s="22"/>
      <c r="P2" s="22"/>
      <c r="Q2" s="22"/>
      <c r="R2" s="23"/>
    </row>
    <row r="3" spans="2:18" ht="21.75" customHeight="1" thickBot="1">
      <c r="B3" s="24"/>
      <c r="C3" s="25"/>
      <c r="D3" s="26"/>
      <c r="E3" s="26"/>
      <c r="F3" s="26"/>
      <c r="G3" s="26"/>
      <c r="H3" s="26"/>
      <c r="I3" s="26"/>
      <c r="J3" s="26"/>
      <c r="K3" s="26"/>
      <c r="L3" s="26"/>
      <c r="M3" s="27"/>
      <c r="N3" s="28"/>
      <c r="O3" s="26"/>
      <c r="P3" s="26"/>
      <c r="Q3" s="26"/>
      <c r="R3" s="27"/>
    </row>
    <row r="4" spans="2:18" s="33" customFormat="1" ht="49.5" customHeight="1" thickBot="1">
      <c r="B4" s="411" t="s">
        <v>142</v>
      </c>
      <c r="C4" s="412"/>
      <c r="D4" s="413"/>
      <c r="E4" s="29" t="s">
        <v>60</v>
      </c>
      <c r="F4" s="30" t="s">
        <v>61</v>
      </c>
      <c r="G4" s="31" t="s">
        <v>62</v>
      </c>
      <c r="H4" s="31" t="s">
        <v>63</v>
      </c>
      <c r="I4" s="31" t="s">
        <v>64</v>
      </c>
      <c r="J4" s="31" t="s">
        <v>65</v>
      </c>
      <c r="K4" s="32" t="s">
        <v>66</v>
      </c>
      <c r="L4" s="32" t="s">
        <v>173</v>
      </c>
      <c r="M4" s="279" t="s">
        <v>67</v>
      </c>
      <c r="N4" s="31" t="s">
        <v>3</v>
      </c>
      <c r="O4" s="31" t="s">
        <v>4</v>
      </c>
      <c r="P4" s="31" t="s">
        <v>5</v>
      </c>
      <c r="Q4" s="31" t="s">
        <v>6</v>
      </c>
      <c r="R4" s="31" t="s">
        <v>7</v>
      </c>
    </row>
    <row r="5" spans="2:18" s="40" customFormat="1" ht="21.75" customHeight="1">
      <c r="B5" s="34">
        <v>1</v>
      </c>
      <c r="C5" s="35" t="s">
        <v>143</v>
      </c>
      <c r="D5" s="35"/>
      <c r="E5" s="36"/>
      <c r="F5" s="36"/>
      <c r="G5" s="36"/>
      <c r="H5" s="36"/>
      <c r="I5" s="36"/>
      <c r="J5" s="36"/>
      <c r="K5" s="36"/>
      <c r="L5" s="36"/>
      <c r="M5" s="37"/>
      <c r="N5" s="38"/>
      <c r="O5" s="35"/>
      <c r="P5" s="35"/>
      <c r="Q5" s="35"/>
      <c r="R5" s="39"/>
    </row>
    <row r="6" spans="2:18" s="33" customFormat="1" ht="42" customHeight="1">
      <c r="B6" s="41"/>
      <c r="C6" s="258" t="s">
        <v>16</v>
      </c>
      <c r="D6" s="42" t="s">
        <v>144</v>
      </c>
      <c r="E6" s="43"/>
      <c r="F6" s="44"/>
      <c r="G6" s="45"/>
      <c r="H6" s="45"/>
      <c r="I6" s="45"/>
      <c r="J6" s="46"/>
      <c r="K6" s="47"/>
      <c r="L6" s="272"/>
      <c r="M6" s="48"/>
      <c r="N6" s="49">
        <f>$E6*F6/100</f>
        <v>0</v>
      </c>
      <c r="O6" s="50">
        <f aca="true" t="shared" si="0" ref="O6:R9">$E6*G6/100</f>
        <v>0</v>
      </c>
      <c r="P6" s="50">
        <f t="shared" si="0"/>
        <v>0</v>
      </c>
      <c r="Q6" s="50">
        <f t="shared" si="0"/>
        <v>0</v>
      </c>
      <c r="R6" s="51">
        <f t="shared" si="0"/>
        <v>0</v>
      </c>
    </row>
    <row r="7" spans="2:18" ht="42" customHeight="1">
      <c r="B7" s="41"/>
      <c r="C7" s="258" t="s">
        <v>17</v>
      </c>
      <c r="D7" s="42" t="s">
        <v>145</v>
      </c>
      <c r="E7" s="52"/>
      <c r="F7" s="53"/>
      <c r="G7" s="54"/>
      <c r="H7" s="54"/>
      <c r="I7" s="54"/>
      <c r="J7" s="55"/>
      <c r="K7" s="56"/>
      <c r="L7" s="273"/>
      <c r="M7" s="57"/>
      <c r="N7" s="58">
        <f>$E7*F7/100</f>
        <v>0</v>
      </c>
      <c r="O7" s="59">
        <f t="shared" si="0"/>
        <v>0</v>
      </c>
      <c r="P7" s="59">
        <f t="shared" si="0"/>
        <v>0</v>
      </c>
      <c r="Q7" s="59">
        <f t="shared" si="0"/>
        <v>0</v>
      </c>
      <c r="R7" s="60">
        <f t="shared" si="0"/>
        <v>0</v>
      </c>
    </row>
    <row r="8" spans="2:18" ht="42" customHeight="1">
      <c r="B8" s="41"/>
      <c r="C8" s="258" t="s">
        <v>18</v>
      </c>
      <c r="D8" s="42" t="s">
        <v>146</v>
      </c>
      <c r="E8" s="52"/>
      <c r="F8" s="53"/>
      <c r="G8" s="54"/>
      <c r="H8" s="54"/>
      <c r="I8" s="54"/>
      <c r="J8" s="55"/>
      <c r="K8" s="56"/>
      <c r="L8" s="273"/>
      <c r="M8" s="57"/>
      <c r="N8" s="58">
        <f>$E8*F8/100</f>
        <v>0</v>
      </c>
      <c r="O8" s="59">
        <f>$E8*G8/100</f>
        <v>0</v>
      </c>
      <c r="P8" s="59">
        <f>$E8*H8/100</f>
        <v>0</v>
      </c>
      <c r="Q8" s="59">
        <f>$E8*I8/100</f>
        <v>0</v>
      </c>
      <c r="R8" s="60">
        <f>$E8*J8/100</f>
        <v>0</v>
      </c>
    </row>
    <row r="9" spans="2:18" ht="42" customHeight="1">
      <c r="B9" s="41"/>
      <c r="C9" s="258" t="s">
        <v>33</v>
      </c>
      <c r="D9" s="42" t="s">
        <v>147</v>
      </c>
      <c r="E9" s="52"/>
      <c r="F9" s="53"/>
      <c r="G9" s="54"/>
      <c r="H9" s="54"/>
      <c r="I9" s="54"/>
      <c r="J9" s="55"/>
      <c r="K9" s="56"/>
      <c r="L9" s="273"/>
      <c r="M9" s="57"/>
      <c r="N9" s="58">
        <f>$E9*F9/100</f>
        <v>0</v>
      </c>
      <c r="O9" s="59">
        <f t="shared" si="0"/>
        <v>0</v>
      </c>
      <c r="P9" s="59">
        <f t="shared" si="0"/>
        <v>0</v>
      </c>
      <c r="Q9" s="59">
        <f t="shared" si="0"/>
        <v>0</v>
      </c>
      <c r="R9" s="60">
        <f t="shared" si="0"/>
        <v>0</v>
      </c>
    </row>
    <row r="10" spans="2:18" s="40" customFormat="1" ht="21.75" customHeight="1" thickBot="1">
      <c r="B10" s="289"/>
      <c r="C10" s="290"/>
      <c r="D10" s="296" t="s">
        <v>77</v>
      </c>
      <c r="E10" s="297">
        <f>SUM(E6:E9)</f>
        <v>0</v>
      </c>
      <c r="F10" s="298">
        <f>IF($E10&lt;&gt;0,SUM(N6:N9)/$E10,0)</f>
        <v>0</v>
      </c>
      <c r="G10" s="299">
        <f>IF($E10&lt;&gt;0,SUM(O6:O9)/$E10,0)</f>
        <v>0</v>
      </c>
      <c r="H10" s="299">
        <f>IF($E10&lt;&gt;0,SUM(P6:P9)/$E10,0)</f>
        <v>0</v>
      </c>
      <c r="I10" s="299">
        <f>IF($E10&lt;&gt;0,SUM(Q6:Q9)/$E10,0)</f>
        <v>0</v>
      </c>
      <c r="J10" s="300">
        <f>IF($E10&lt;&gt;0,SUM(R6:R9)/$E10,0)</f>
        <v>0</v>
      </c>
      <c r="K10" s="291"/>
      <c r="L10" s="291"/>
      <c r="M10" s="292"/>
      <c r="N10" s="68"/>
      <c r="O10" s="62"/>
      <c r="P10" s="62"/>
      <c r="Q10" s="62"/>
      <c r="R10" s="69"/>
    </row>
    <row r="11" spans="2:18" s="40" customFormat="1" ht="21.75" customHeight="1">
      <c r="B11" s="61">
        <v>2</v>
      </c>
      <c r="C11" s="62" t="s">
        <v>148</v>
      </c>
      <c r="D11" s="62"/>
      <c r="E11" s="63"/>
      <c r="F11" s="64"/>
      <c r="G11" s="64"/>
      <c r="H11" s="64"/>
      <c r="I11" s="64"/>
      <c r="J11" s="65"/>
      <c r="K11" s="66"/>
      <c r="L11" s="66"/>
      <c r="M11" s="67"/>
      <c r="N11" s="68"/>
      <c r="O11" s="62"/>
      <c r="P11" s="62"/>
      <c r="Q11" s="62"/>
      <c r="R11" s="69"/>
    </row>
    <row r="12" spans="2:18" ht="42" customHeight="1">
      <c r="B12" s="41"/>
      <c r="C12" s="258" t="s">
        <v>19</v>
      </c>
      <c r="D12" s="42" t="s">
        <v>149</v>
      </c>
      <c r="E12" s="43"/>
      <c r="F12" s="44"/>
      <c r="G12" s="45"/>
      <c r="H12" s="45"/>
      <c r="I12" s="45"/>
      <c r="J12" s="46"/>
      <c r="K12" s="70"/>
      <c r="L12" s="274"/>
      <c r="M12" s="48"/>
      <c r="N12" s="49">
        <f aca="true" t="shared" si="1" ref="N12:R14">$E12*F12/100</f>
        <v>0</v>
      </c>
      <c r="O12" s="50">
        <f t="shared" si="1"/>
        <v>0</v>
      </c>
      <c r="P12" s="50">
        <f t="shared" si="1"/>
        <v>0</v>
      </c>
      <c r="Q12" s="50">
        <f t="shared" si="1"/>
        <v>0</v>
      </c>
      <c r="R12" s="51">
        <f t="shared" si="1"/>
        <v>0</v>
      </c>
    </row>
    <row r="13" spans="2:18" ht="42" customHeight="1">
      <c r="B13" s="41"/>
      <c r="C13" s="258" t="s">
        <v>21</v>
      </c>
      <c r="D13" s="42" t="s">
        <v>150</v>
      </c>
      <c r="E13" s="71"/>
      <c r="F13" s="72"/>
      <c r="G13" s="73"/>
      <c r="H13" s="73"/>
      <c r="I13" s="73"/>
      <c r="J13" s="74"/>
      <c r="K13" s="75"/>
      <c r="L13" s="275"/>
      <c r="M13" s="76"/>
      <c r="N13" s="77">
        <f t="shared" si="1"/>
        <v>0</v>
      </c>
      <c r="O13" s="78">
        <f t="shared" si="1"/>
        <v>0</v>
      </c>
      <c r="P13" s="78">
        <f t="shared" si="1"/>
        <v>0</v>
      </c>
      <c r="Q13" s="78">
        <f t="shared" si="1"/>
        <v>0</v>
      </c>
      <c r="R13" s="79">
        <f t="shared" si="1"/>
        <v>0</v>
      </c>
    </row>
    <row r="14" spans="2:18" ht="42" customHeight="1">
      <c r="B14" s="41"/>
      <c r="C14" s="258" t="s">
        <v>22</v>
      </c>
      <c r="D14" s="42" t="s">
        <v>151</v>
      </c>
      <c r="E14" s="52"/>
      <c r="F14" s="53"/>
      <c r="G14" s="54"/>
      <c r="H14" s="54"/>
      <c r="I14" s="54"/>
      <c r="J14" s="55"/>
      <c r="K14" s="56"/>
      <c r="L14" s="273"/>
      <c r="M14" s="57"/>
      <c r="N14" s="58">
        <f t="shared" si="1"/>
        <v>0</v>
      </c>
      <c r="O14" s="59">
        <f t="shared" si="1"/>
        <v>0</v>
      </c>
      <c r="P14" s="59">
        <f t="shared" si="1"/>
        <v>0</v>
      </c>
      <c r="Q14" s="59">
        <f t="shared" si="1"/>
        <v>0</v>
      </c>
      <c r="R14" s="60">
        <f t="shared" si="1"/>
        <v>0</v>
      </c>
    </row>
    <row r="15" spans="2:18" s="40" customFormat="1" ht="21.75" customHeight="1" thickBot="1">
      <c r="B15" s="289"/>
      <c r="C15" s="290"/>
      <c r="D15" s="296" t="s">
        <v>78</v>
      </c>
      <c r="E15" s="297">
        <f>SUM(E12:E14)</f>
        <v>0</v>
      </c>
      <c r="F15" s="298">
        <f>IF($E15&lt;&gt;0,SUM(N12:N14)/$E15,0)</f>
        <v>0</v>
      </c>
      <c r="G15" s="299">
        <f>IF($E15&lt;&gt;0,SUM(O12:O14)/$E15,0)</f>
        <v>0</v>
      </c>
      <c r="H15" s="299">
        <f>IF($E15&lt;&gt;0,SUM(P12:P14)/$E15,0)</f>
        <v>0</v>
      </c>
      <c r="I15" s="299">
        <f>IF($E15&lt;&gt;0,SUM(Q12:Q14)/$E15,0)</f>
        <v>0</v>
      </c>
      <c r="J15" s="300">
        <f>IF($E15&lt;&gt;0,SUM(R12:R14)/$E15,0)</f>
        <v>0</v>
      </c>
      <c r="K15" s="291"/>
      <c r="L15" s="291"/>
      <c r="M15" s="292"/>
      <c r="N15" s="68"/>
      <c r="O15" s="62"/>
      <c r="P15" s="62"/>
      <c r="Q15" s="62"/>
      <c r="R15" s="69"/>
    </row>
    <row r="16" spans="2:18" s="40" customFormat="1" ht="21.75" customHeight="1">
      <c r="B16" s="61">
        <v>3</v>
      </c>
      <c r="C16" s="62" t="s">
        <v>152</v>
      </c>
      <c r="D16" s="62"/>
      <c r="E16" s="64"/>
      <c r="F16" s="64"/>
      <c r="G16" s="64"/>
      <c r="H16" s="64"/>
      <c r="I16" s="64"/>
      <c r="J16" s="64"/>
      <c r="K16" s="66"/>
      <c r="L16" s="66"/>
      <c r="M16" s="67"/>
      <c r="N16" s="68"/>
      <c r="O16" s="62"/>
      <c r="P16" s="62"/>
      <c r="Q16" s="62"/>
      <c r="R16" s="69"/>
    </row>
    <row r="17" spans="2:18" ht="42" customHeight="1">
      <c r="B17" s="41"/>
      <c r="C17" s="258" t="s">
        <v>25</v>
      </c>
      <c r="D17" s="42" t="s">
        <v>153</v>
      </c>
      <c r="E17" s="43"/>
      <c r="F17" s="44"/>
      <c r="G17" s="45"/>
      <c r="H17" s="45"/>
      <c r="I17" s="45"/>
      <c r="J17" s="46"/>
      <c r="K17" s="80"/>
      <c r="L17" s="276"/>
      <c r="M17" s="48"/>
      <c r="N17" s="49">
        <f aca="true" t="shared" si="2" ref="N17:R20">$E17*F17/100</f>
        <v>0</v>
      </c>
      <c r="O17" s="50">
        <f t="shared" si="2"/>
        <v>0</v>
      </c>
      <c r="P17" s="50">
        <f t="shared" si="2"/>
        <v>0</v>
      </c>
      <c r="Q17" s="50">
        <f t="shared" si="2"/>
        <v>0</v>
      </c>
      <c r="R17" s="51">
        <f t="shared" si="2"/>
        <v>0</v>
      </c>
    </row>
    <row r="18" spans="2:18" ht="42" customHeight="1">
      <c r="B18" s="41"/>
      <c r="C18" s="258" t="s">
        <v>26</v>
      </c>
      <c r="D18" s="42" t="s">
        <v>154</v>
      </c>
      <c r="E18" s="71"/>
      <c r="F18" s="72"/>
      <c r="G18" s="73"/>
      <c r="H18" s="73"/>
      <c r="I18" s="73"/>
      <c r="J18" s="74"/>
      <c r="K18" s="75"/>
      <c r="L18" s="275"/>
      <c r="M18" s="81"/>
      <c r="N18" s="77">
        <f t="shared" si="2"/>
        <v>0</v>
      </c>
      <c r="O18" s="78">
        <f t="shared" si="2"/>
        <v>0</v>
      </c>
      <c r="P18" s="78">
        <f t="shared" si="2"/>
        <v>0</v>
      </c>
      <c r="Q18" s="78">
        <f t="shared" si="2"/>
        <v>0</v>
      </c>
      <c r="R18" s="79">
        <f t="shared" si="2"/>
        <v>0</v>
      </c>
    </row>
    <row r="19" spans="2:18" ht="42" customHeight="1">
      <c r="B19" s="41"/>
      <c r="C19" s="258" t="s">
        <v>27</v>
      </c>
      <c r="D19" s="42" t="s">
        <v>155</v>
      </c>
      <c r="E19" s="52"/>
      <c r="F19" s="53"/>
      <c r="G19" s="54"/>
      <c r="H19" s="54"/>
      <c r="I19" s="54"/>
      <c r="J19" s="55"/>
      <c r="K19" s="56"/>
      <c r="L19" s="273"/>
      <c r="M19" s="57"/>
      <c r="N19" s="58">
        <f>$E19*F19/100</f>
        <v>0</v>
      </c>
      <c r="O19" s="59">
        <f>$E19*G19/100</f>
        <v>0</v>
      </c>
      <c r="P19" s="59">
        <f>$E19*H19/100</f>
        <v>0</v>
      </c>
      <c r="Q19" s="59">
        <f>$E19*I19/100</f>
        <v>0</v>
      </c>
      <c r="R19" s="60">
        <f>$E19*J19/100</f>
        <v>0</v>
      </c>
    </row>
    <row r="20" spans="2:18" ht="42" customHeight="1">
      <c r="B20" s="41"/>
      <c r="C20" s="258" t="s">
        <v>34</v>
      </c>
      <c r="D20" s="42" t="s">
        <v>156</v>
      </c>
      <c r="E20" s="52"/>
      <c r="F20" s="53"/>
      <c r="G20" s="54"/>
      <c r="H20" s="54"/>
      <c r="I20" s="54"/>
      <c r="J20" s="55"/>
      <c r="K20" s="56"/>
      <c r="L20" s="273"/>
      <c r="M20" s="57"/>
      <c r="N20" s="58">
        <f t="shared" si="2"/>
        <v>0</v>
      </c>
      <c r="O20" s="59">
        <f t="shared" si="2"/>
        <v>0</v>
      </c>
      <c r="P20" s="59">
        <f t="shared" si="2"/>
        <v>0</v>
      </c>
      <c r="Q20" s="59">
        <f t="shared" si="2"/>
        <v>0</v>
      </c>
      <c r="R20" s="60">
        <f t="shared" si="2"/>
        <v>0</v>
      </c>
    </row>
    <row r="21" spans="2:18" s="40" customFormat="1" ht="21.75" customHeight="1" thickBot="1">
      <c r="B21" s="289"/>
      <c r="C21" s="290"/>
      <c r="D21" s="296" t="s">
        <v>79</v>
      </c>
      <c r="E21" s="297">
        <f>SUM(E17:E20)</f>
        <v>0</v>
      </c>
      <c r="F21" s="298">
        <f>IF($E21&lt;&gt;0,SUM(N17:N20)/$E21,0)</f>
        <v>0</v>
      </c>
      <c r="G21" s="299">
        <f>IF($E21&lt;&gt;0,SUM(O17:O20)/$E21,0)</f>
        <v>0</v>
      </c>
      <c r="H21" s="299">
        <f>IF($E21&lt;&gt;0,SUM(P17:P20)/$E21,0)</f>
        <v>0</v>
      </c>
      <c r="I21" s="299">
        <f>IF($E21&lt;&gt;0,SUM(Q17:Q20)/$E21,0)</f>
        <v>0</v>
      </c>
      <c r="J21" s="300">
        <f>IF($E21&lt;&gt;0,SUM(R17:R20)/$E21,0)</f>
        <v>0</v>
      </c>
      <c r="K21" s="291"/>
      <c r="L21" s="291"/>
      <c r="M21" s="292"/>
      <c r="N21" s="68"/>
      <c r="O21" s="62"/>
      <c r="P21" s="62"/>
      <c r="Q21" s="62"/>
      <c r="R21" s="69"/>
    </row>
    <row r="22" spans="2:18" s="40" customFormat="1" ht="21.75" customHeight="1">
      <c r="B22" s="61">
        <v>4</v>
      </c>
      <c r="C22" s="62" t="s">
        <v>157</v>
      </c>
      <c r="D22" s="62"/>
      <c r="E22" s="64"/>
      <c r="F22" s="64"/>
      <c r="G22" s="64"/>
      <c r="H22" s="64"/>
      <c r="I22" s="64"/>
      <c r="J22" s="64"/>
      <c r="K22" s="66"/>
      <c r="L22" s="66"/>
      <c r="M22" s="67"/>
      <c r="N22" s="68"/>
      <c r="O22" s="62"/>
      <c r="P22" s="62"/>
      <c r="Q22" s="62"/>
      <c r="R22" s="69"/>
    </row>
    <row r="23" spans="2:18" ht="42" customHeight="1">
      <c r="B23" s="41"/>
      <c r="C23" s="258" t="s">
        <v>28</v>
      </c>
      <c r="D23" s="42" t="s">
        <v>158</v>
      </c>
      <c r="E23" s="43"/>
      <c r="F23" s="44"/>
      <c r="G23" s="45"/>
      <c r="H23" s="45"/>
      <c r="I23" s="45"/>
      <c r="J23" s="46"/>
      <c r="K23" s="70"/>
      <c r="L23" s="274"/>
      <c r="M23" s="48"/>
      <c r="N23" s="49">
        <f aca="true" t="shared" si="3" ref="N23:R24">$E23*F23/100</f>
        <v>0</v>
      </c>
      <c r="O23" s="50">
        <f t="shared" si="3"/>
        <v>0</v>
      </c>
      <c r="P23" s="50">
        <f t="shared" si="3"/>
        <v>0</v>
      </c>
      <c r="Q23" s="50">
        <f t="shared" si="3"/>
        <v>0</v>
      </c>
      <c r="R23" s="51">
        <f t="shared" si="3"/>
        <v>0</v>
      </c>
    </row>
    <row r="24" spans="2:18" ht="42" customHeight="1">
      <c r="B24" s="41"/>
      <c r="C24" s="258" t="s">
        <v>29</v>
      </c>
      <c r="D24" s="42" t="s">
        <v>159</v>
      </c>
      <c r="E24" s="71"/>
      <c r="F24" s="72"/>
      <c r="G24" s="73"/>
      <c r="H24" s="73"/>
      <c r="I24" s="73"/>
      <c r="J24" s="74"/>
      <c r="K24" s="75"/>
      <c r="L24" s="275"/>
      <c r="M24" s="76"/>
      <c r="N24" s="77">
        <f t="shared" si="3"/>
        <v>0</v>
      </c>
      <c r="O24" s="78">
        <f t="shared" si="3"/>
        <v>0</v>
      </c>
      <c r="P24" s="78">
        <f t="shared" si="3"/>
        <v>0</v>
      </c>
      <c r="Q24" s="78">
        <f t="shared" si="3"/>
        <v>0</v>
      </c>
      <c r="R24" s="79">
        <f t="shared" si="3"/>
        <v>0</v>
      </c>
    </row>
    <row r="25" spans="2:18" s="40" customFormat="1" ht="21.75" customHeight="1" thickBot="1">
      <c r="B25" s="182"/>
      <c r="C25" s="316"/>
      <c r="D25" s="317" t="s">
        <v>80</v>
      </c>
      <c r="E25" s="318">
        <f>SUM(E23:E24)</f>
        <v>0</v>
      </c>
      <c r="F25" s="319">
        <f>IF($E25&lt;&gt;0,SUM(N23:N24)/$E25,0)</f>
        <v>0</v>
      </c>
      <c r="G25" s="320">
        <f>IF($E25&lt;&gt;0,SUM(O23:O24)/$E25,0)</f>
        <v>0</v>
      </c>
      <c r="H25" s="320">
        <f>IF($E25&lt;&gt;0,SUM(P23:P24)/$E25,0)</f>
        <v>0</v>
      </c>
      <c r="I25" s="320">
        <f>IF($E25&lt;&gt;0,SUM(Q23:Q24)/$E25,0)</f>
        <v>0</v>
      </c>
      <c r="J25" s="321">
        <f>IF($E25&lt;&gt;0,SUM(R23:R24)/$E25,0)</f>
        <v>0</v>
      </c>
      <c r="K25" s="322"/>
      <c r="L25" s="322"/>
      <c r="M25" s="323"/>
      <c r="N25" s="68"/>
      <c r="O25" s="62"/>
      <c r="P25" s="62"/>
      <c r="Q25" s="62"/>
      <c r="R25" s="69"/>
    </row>
    <row r="26" spans="2:18" s="82" customFormat="1" ht="21.75" customHeight="1">
      <c r="B26" s="34">
        <v>5</v>
      </c>
      <c r="C26" s="35" t="s">
        <v>160</v>
      </c>
      <c r="D26" s="35"/>
      <c r="E26" s="36"/>
      <c r="F26" s="36"/>
      <c r="G26" s="36"/>
      <c r="H26" s="36"/>
      <c r="I26" s="36"/>
      <c r="J26" s="36"/>
      <c r="K26" s="206"/>
      <c r="L26" s="206"/>
      <c r="M26" s="207"/>
      <c r="N26" s="62"/>
      <c r="O26" s="62"/>
      <c r="P26" s="62"/>
      <c r="Q26" s="62"/>
      <c r="R26" s="69"/>
    </row>
    <row r="27" spans="2:18" ht="42" customHeight="1">
      <c r="B27" s="330"/>
      <c r="C27" s="331" t="s">
        <v>31</v>
      </c>
      <c r="D27" s="125" t="s">
        <v>161</v>
      </c>
      <c r="E27" s="43"/>
      <c r="F27" s="44"/>
      <c r="G27" s="45"/>
      <c r="H27" s="45"/>
      <c r="I27" s="45"/>
      <c r="J27" s="46"/>
      <c r="K27" s="70"/>
      <c r="L27" s="274"/>
      <c r="M27" s="48"/>
      <c r="N27" s="49">
        <f aca="true" t="shared" si="4" ref="N27:N36">$E27*F27/100</f>
        <v>0</v>
      </c>
      <c r="O27" s="50">
        <f aca="true" t="shared" si="5" ref="O27:O36">$E27*G27/100</f>
        <v>0</v>
      </c>
      <c r="P27" s="50">
        <f aca="true" t="shared" si="6" ref="P27:P36">$E27*H27/100</f>
        <v>0</v>
      </c>
      <c r="Q27" s="50">
        <f aca="true" t="shared" si="7" ref="Q27:Q36">$E27*I27/100</f>
        <v>0</v>
      </c>
      <c r="R27" s="51">
        <f aca="true" t="shared" si="8" ref="R27:R36">$E27*J27/100</f>
        <v>0</v>
      </c>
    </row>
    <row r="28" spans="2:18" ht="42" customHeight="1">
      <c r="B28" s="41"/>
      <c r="C28" s="258" t="s">
        <v>32</v>
      </c>
      <c r="D28" s="42" t="s">
        <v>162</v>
      </c>
      <c r="E28" s="71"/>
      <c r="F28" s="72"/>
      <c r="G28" s="73"/>
      <c r="H28" s="73"/>
      <c r="I28" s="73"/>
      <c r="J28" s="74"/>
      <c r="K28" s="75"/>
      <c r="L28" s="275"/>
      <c r="M28" s="76"/>
      <c r="N28" s="77">
        <f t="shared" si="4"/>
        <v>0</v>
      </c>
      <c r="O28" s="78">
        <f t="shared" si="5"/>
        <v>0</v>
      </c>
      <c r="P28" s="78">
        <f t="shared" si="6"/>
        <v>0</v>
      </c>
      <c r="Q28" s="78">
        <f t="shared" si="7"/>
        <v>0</v>
      </c>
      <c r="R28" s="79">
        <f t="shared" si="8"/>
        <v>0</v>
      </c>
    </row>
    <row r="29" spans="2:18" ht="42" customHeight="1">
      <c r="B29" s="41"/>
      <c r="C29" s="258" t="s">
        <v>35</v>
      </c>
      <c r="D29" s="42" t="s">
        <v>163</v>
      </c>
      <c r="E29" s="71"/>
      <c r="F29" s="72"/>
      <c r="G29" s="73"/>
      <c r="H29" s="73"/>
      <c r="I29" s="73"/>
      <c r="J29" s="74"/>
      <c r="K29" s="83"/>
      <c r="L29" s="277"/>
      <c r="M29" s="76"/>
      <c r="N29" s="77">
        <f t="shared" si="4"/>
        <v>0</v>
      </c>
      <c r="O29" s="78">
        <f t="shared" si="5"/>
        <v>0</v>
      </c>
      <c r="P29" s="78">
        <f t="shared" si="6"/>
        <v>0</v>
      </c>
      <c r="Q29" s="78">
        <f t="shared" si="7"/>
        <v>0</v>
      </c>
      <c r="R29" s="79">
        <f t="shared" si="8"/>
        <v>0</v>
      </c>
    </row>
    <row r="30" spans="2:18" ht="42" customHeight="1">
      <c r="B30" s="41"/>
      <c r="C30" s="258" t="s">
        <v>36</v>
      </c>
      <c r="D30" s="42" t="s">
        <v>164</v>
      </c>
      <c r="E30" s="71"/>
      <c r="F30" s="72"/>
      <c r="G30" s="73"/>
      <c r="H30" s="73"/>
      <c r="I30" s="73"/>
      <c r="J30" s="74"/>
      <c r="K30" s="75"/>
      <c r="L30" s="275"/>
      <c r="M30" s="76"/>
      <c r="N30" s="77">
        <f t="shared" si="4"/>
        <v>0</v>
      </c>
      <c r="O30" s="78">
        <f t="shared" si="5"/>
        <v>0</v>
      </c>
      <c r="P30" s="78">
        <f t="shared" si="6"/>
        <v>0</v>
      </c>
      <c r="Q30" s="78">
        <f t="shared" si="7"/>
        <v>0</v>
      </c>
      <c r="R30" s="79">
        <f t="shared" si="8"/>
        <v>0</v>
      </c>
    </row>
    <row r="31" spans="2:18" ht="42" customHeight="1">
      <c r="B31" s="41"/>
      <c r="C31" s="258" t="s">
        <v>37</v>
      </c>
      <c r="D31" s="42" t="s">
        <v>165</v>
      </c>
      <c r="E31" s="71"/>
      <c r="F31" s="72"/>
      <c r="G31" s="73"/>
      <c r="H31" s="73"/>
      <c r="I31" s="73"/>
      <c r="J31" s="74"/>
      <c r="K31" s="75"/>
      <c r="L31" s="275"/>
      <c r="M31" s="76"/>
      <c r="N31" s="77">
        <f t="shared" si="4"/>
        <v>0</v>
      </c>
      <c r="O31" s="78">
        <f t="shared" si="5"/>
        <v>0</v>
      </c>
      <c r="P31" s="78">
        <f t="shared" si="6"/>
        <v>0</v>
      </c>
      <c r="Q31" s="78">
        <f t="shared" si="7"/>
        <v>0</v>
      </c>
      <c r="R31" s="79">
        <f t="shared" si="8"/>
        <v>0</v>
      </c>
    </row>
    <row r="32" spans="2:18" s="40" customFormat="1" ht="21.75" customHeight="1" thickBot="1">
      <c r="B32" s="289"/>
      <c r="C32" s="290"/>
      <c r="D32" s="296" t="s">
        <v>81</v>
      </c>
      <c r="E32" s="297">
        <f>SUM(E27:E31)</f>
        <v>0</v>
      </c>
      <c r="F32" s="298">
        <f>IF($E32&lt;&gt;0,SUM(N27:N31)/$E32,0)</f>
        <v>0</v>
      </c>
      <c r="G32" s="299">
        <f>IF($E32&lt;&gt;0,SUM(O27:O31)/$E32,0)</f>
        <v>0</v>
      </c>
      <c r="H32" s="299">
        <f>IF($E32&lt;&gt;0,SUM(P27:P31)/$E32,0)</f>
        <v>0</v>
      </c>
      <c r="I32" s="299">
        <f>IF($E32&lt;&gt;0,SUM(Q27:Q31)/$E32,0)</f>
        <v>0</v>
      </c>
      <c r="J32" s="300">
        <f>IF($E32&lt;&gt;0,SUM(R27:R31)/$E32,0)</f>
        <v>0</v>
      </c>
      <c r="K32" s="291"/>
      <c r="L32" s="291"/>
      <c r="M32" s="292"/>
      <c r="N32" s="68"/>
      <c r="O32" s="62"/>
      <c r="P32" s="62"/>
      <c r="Q32" s="62"/>
      <c r="R32" s="69"/>
    </row>
    <row r="33" spans="2:18" s="82" customFormat="1" ht="21.75" customHeight="1">
      <c r="B33" s="61">
        <v>6</v>
      </c>
      <c r="C33" s="62" t="s">
        <v>166</v>
      </c>
      <c r="D33" s="62"/>
      <c r="E33" s="64"/>
      <c r="F33" s="64"/>
      <c r="G33" s="64"/>
      <c r="H33" s="64"/>
      <c r="I33" s="64"/>
      <c r="J33" s="64"/>
      <c r="K33" s="66"/>
      <c r="L33" s="66"/>
      <c r="M33" s="67"/>
      <c r="N33" s="68"/>
      <c r="O33" s="62"/>
      <c r="P33" s="62"/>
      <c r="Q33" s="62"/>
      <c r="R33" s="69"/>
    </row>
    <row r="34" spans="2:18" ht="42" customHeight="1">
      <c r="B34" s="41"/>
      <c r="C34" s="258" t="s">
        <v>38</v>
      </c>
      <c r="D34" s="42" t="s">
        <v>167</v>
      </c>
      <c r="E34" s="71"/>
      <c r="F34" s="72"/>
      <c r="G34" s="73"/>
      <c r="H34" s="73"/>
      <c r="I34" s="73"/>
      <c r="J34" s="74"/>
      <c r="K34" s="83"/>
      <c r="L34" s="277"/>
      <c r="M34" s="76"/>
      <c r="N34" s="77">
        <f t="shared" si="4"/>
        <v>0</v>
      </c>
      <c r="O34" s="78">
        <f t="shared" si="5"/>
        <v>0</v>
      </c>
      <c r="P34" s="78">
        <f t="shared" si="6"/>
        <v>0</v>
      </c>
      <c r="Q34" s="78">
        <f t="shared" si="7"/>
        <v>0</v>
      </c>
      <c r="R34" s="79">
        <f t="shared" si="8"/>
        <v>0</v>
      </c>
    </row>
    <row r="35" spans="2:18" ht="42" customHeight="1">
      <c r="B35" s="41"/>
      <c r="C35" s="258" t="s">
        <v>39</v>
      </c>
      <c r="D35" s="42" t="s">
        <v>168</v>
      </c>
      <c r="E35" s="71"/>
      <c r="F35" s="72"/>
      <c r="G35" s="73"/>
      <c r="H35" s="73"/>
      <c r="I35" s="73"/>
      <c r="J35" s="74"/>
      <c r="K35" s="75"/>
      <c r="L35" s="275"/>
      <c r="M35" s="76"/>
      <c r="N35" s="77">
        <f t="shared" si="4"/>
        <v>0</v>
      </c>
      <c r="O35" s="78">
        <f t="shared" si="5"/>
        <v>0</v>
      </c>
      <c r="P35" s="78">
        <f t="shared" si="6"/>
        <v>0</v>
      </c>
      <c r="Q35" s="78">
        <f t="shared" si="7"/>
        <v>0</v>
      </c>
      <c r="R35" s="79">
        <f t="shared" si="8"/>
        <v>0</v>
      </c>
    </row>
    <row r="36" spans="2:18" ht="42" customHeight="1">
      <c r="B36" s="41"/>
      <c r="C36" s="258" t="s">
        <v>40</v>
      </c>
      <c r="D36" s="42" t="s">
        <v>169</v>
      </c>
      <c r="E36" s="52"/>
      <c r="F36" s="53"/>
      <c r="G36" s="54"/>
      <c r="H36" s="54"/>
      <c r="I36" s="54"/>
      <c r="J36" s="55"/>
      <c r="K36" s="84"/>
      <c r="L36" s="278"/>
      <c r="M36" s="57"/>
      <c r="N36" s="58">
        <f t="shared" si="4"/>
        <v>0</v>
      </c>
      <c r="O36" s="59">
        <f t="shared" si="5"/>
        <v>0</v>
      </c>
      <c r="P36" s="59">
        <f t="shared" si="6"/>
        <v>0</v>
      </c>
      <c r="Q36" s="59">
        <f t="shared" si="7"/>
        <v>0</v>
      </c>
      <c r="R36" s="60">
        <f t="shared" si="8"/>
        <v>0</v>
      </c>
    </row>
    <row r="37" spans="2:18" s="40" customFormat="1" ht="21.75" customHeight="1" thickBot="1">
      <c r="B37" s="182"/>
      <c r="C37" s="316"/>
      <c r="D37" s="317" t="s">
        <v>83</v>
      </c>
      <c r="E37" s="318">
        <f>SUM(E34:E36)</f>
        <v>0</v>
      </c>
      <c r="F37" s="319">
        <f>IF($E37&lt;&gt;0,SUM(N34:N36)/$E37,0)</f>
        <v>0</v>
      </c>
      <c r="G37" s="320">
        <f>IF($E37&lt;&gt;0,SUM(O34:O36)/$E37,0)</f>
        <v>0</v>
      </c>
      <c r="H37" s="320">
        <f>IF($E37&lt;&gt;0,SUM(P34:P36)/$E37,0)</f>
        <v>0</v>
      </c>
      <c r="I37" s="320">
        <f>IF($E37&lt;&gt;0,SUM(Q34:Q36)/$E37,0)</f>
        <v>0</v>
      </c>
      <c r="J37" s="321">
        <f>IF($E37&lt;&gt;0,SUM(R34:R36)/$E37,0)</f>
        <v>0</v>
      </c>
      <c r="K37" s="322"/>
      <c r="L37" s="322"/>
      <c r="M37" s="323"/>
      <c r="N37" s="68"/>
      <c r="O37" s="62"/>
      <c r="P37" s="62"/>
      <c r="Q37" s="62"/>
      <c r="R37" s="69"/>
    </row>
    <row r="38" spans="2:18" s="82" customFormat="1" ht="21.75" customHeight="1">
      <c r="B38" s="34">
        <v>7</v>
      </c>
      <c r="C38" s="35" t="s">
        <v>44</v>
      </c>
      <c r="D38" s="35"/>
      <c r="E38" s="36"/>
      <c r="F38" s="36"/>
      <c r="G38" s="36"/>
      <c r="H38" s="36"/>
      <c r="I38" s="36"/>
      <c r="J38" s="36"/>
      <c r="K38" s="206"/>
      <c r="L38" s="206"/>
      <c r="M38" s="207"/>
      <c r="N38" s="62"/>
      <c r="O38" s="62"/>
      <c r="P38" s="62"/>
      <c r="Q38" s="62"/>
      <c r="R38" s="69"/>
    </row>
    <row r="39" spans="2:18" ht="42" customHeight="1">
      <c r="B39" s="330"/>
      <c r="C39" s="331" t="s">
        <v>41</v>
      </c>
      <c r="D39" s="125" t="s">
        <v>170</v>
      </c>
      <c r="E39" s="43"/>
      <c r="F39" s="44"/>
      <c r="G39" s="45"/>
      <c r="H39" s="45"/>
      <c r="I39" s="45"/>
      <c r="J39" s="46"/>
      <c r="K39" s="70"/>
      <c r="L39" s="274"/>
      <c r="M39" s="48"/>
      <c r="N39" s="49">
        <f aca="true" t="shared" si="9" ref="N39:R41">$E39*F39/100</f>
        <v>0</v>
      </c>
      <c r="O39" s="50">
        <f t="shared" si="9"/>
        <v>0</v>
      </c>
      <c r="P39" s="50">
        <f t="shared" si="9"/>
        <v>0</v>
      </c>
      <c r="Q39" s="50">
        <f t="shared" si="9"/>
        <v>0</v>
      </c>
      <c r="R39" s="51">
        <f t="shared" si="9"/>
        <v>0</v>
      </c>
    </row>
    <row r="40" spans="2:18" ht="42" customHeight="1">
      <c r="B40" s="41"/>
      <c r="C40" s="258" t="s">
        <v>42</v>
      </c>
      <c r="D40" s="42" t="s">
        <v>171</v>
      </c>
      <c r="E40" s="71"/>
      <c r="F40" s="72"/>
      <c r="G40" s="73"/>
      <c r="H40" s="73"/>
      <c r="I40" s="73"/>
      <c r="J40" s="74"/>
      <c r="K40" s="75"/>
      <c r="L40" s="275"/>
      <c r="M40" s="76"/>
      <c r="N40" s="77">
        <f t="shared" si="9"/>
        <v>0</v>
      </c>
      <c r="O40" s="78">
        <f t="shared" si="9"/>
        <v>0</v>
      </c>
      <c r="P40" s="78">
        <f t="shared" si="9"/>
        <v>0</v>
      </c>
      <c r="Q40" s="78">
        <f t="shared" si="9"/>
        <v>0</v>
      </c>
      <c r="R40" s="79">
        <f t="shared" si="9"/>
        <v>0</v>
      </c>
    </row>
    <row r="41" spans="2:18" ht="42" customHeight="1" thickBot="1">
      <c r="B41" s="41"/>
      <c r="C41" s="258" t="s">
        <v>43</v>
      </c>
      <c r="D41" s="42" t="s">
        <v>172</v>
      </c>
      <c r="E41" s="71"/>
      <c r="F41" s="72"/>
      <c r="G41" s="73"/>
      <c r="H41" s="73"/>
      <c r="I41" s="73"/>
      <c r="J41" s="74"/>
      <c r="K41" s="75"/>
      <c r="L41" s="275"/>
      <c r="M41" s="76"/>
      <c r="N41" s="85">
        <f t="shared" si="9"/>
        <v>0</v>
      </c>
      <c r="O41" s="86">
        <f t="shared" si="9"/>
        <v>0</v>
      </c>
      <c r="P41" s="86">
        <f t="shared" si="9"/>
        <v>0</v>
      </c>
      <c r="Q41" s="86">
        <f t="shared" si="9"/>
        <v>0</v>
      </c>
      <c r="R41" s="87">
        <f t="shared" si="9"/>
        <v>0</v>
      </c>
    </row>
    <row r="42" spans="2:18" s="40" customFormat="1" ht="21.75" customHeight="1" thickBot="1">
      <c r="B42" s="336"/>
      <c r="C42" s="337"/>
      <c r="D42" s="338" t="s">
        <v>84</v>
      </c>
      <c r="E42" s="339">
        <f>SUM(E39:E41)</f>
        <v>0</v>
      </c>
      <c r="F42" s="340">
        <f>IF($E42&lt;&gt;0,SUM(N39:N41)/$E42,0)</f>
        <v>0</v>
      </c>
      <c r="G42" s="341">
        <f>IF($E42&lt;&gt;0,SUM(O39:O41)/$E42,0)</f>
        <v>0</v>
      </c>
      <c r="H42" s="341">
        <f>IF($E42&lt;&gt;0,SUM(P39:P41)/$E42,0)</f>
        <v>0</v>
      </c>
      <c r="I42" s="341">
        <f>IF($E42&lt;&gt;0,SUM(Q39:Q41)/$E42,0)</f>
        <v>0</v>
      </c>
      <c r="J42" s="342">
        <f>IF($E42&lt;&gt;0,SUM(R39:R41)/$E42,0)</f>
        <v>0</v>
      </c>
      <c r="K42" s="343"/>
      <c r="L42" s="343"/>
      <c r="M42" s="344"/>
      <c r="N42" s="68"/>
      <c r="O42" s="62"/>
      <c r="P42" s="62"/>
      <c r="Q42" s="62"/>
      <c r="R42" s="69"/>
    </row>
    <row r="43" spans="2:18" ht="21.75" customHeight="1" thickBot="1">
      <c r="B43" s="408" t="s">
        <v>87</v>
      </c>
      <c r="C43" s="409"/>
      <c r="D43" s="410"/>
      <c r="E43" s="88">
        <f>SUM(E39:E41,E34:E36,E27:E31,E23:E24,E17:E20,E12:E14,E6:E9)</f>
        <v>0</v>
      </c>
      <c r="F43" s="328">
        <f>IF($E43&lt;&gt;0,SUM(N6:N41)/$E43,0)</f>
        <v>0</v>
      </c>
      <c r="G43" s="329">
        <f>IF($E43&lt;&gt;0,SUM(O6:O41)/$E43,0)</f>
        <v>0</v>
      </c>
      <c r="H43" s="329">
        <f>IF($E43&lt;&gt;0,SUM(P6:P41)/$E43,0)</f>
        <v>0</v>
      </c>
      <c r="I43" s="329">
        <f>IF($E43&lt;&gt;0,SUM(Q6:Q41)/$E43,0)</f>
        <v>0</v>
      </c>
      <c r="J43" s="329">
        <f>IF($E43&lt;&gt;0,SUM(R6:R41)/$E43,0)</f>
        <v>0</v>
      </c>
      <c r="K43" s="89"/>
      <c r="L43" s="89"/>
      <c r="M43" s="90"/>
      <c r="N43" s="91"/>
      <c r="O43" s="91"/>
      <c r="P43" s="91"/>
      <c r="Q43" s="91"/>
      <c r="R43" s="91"/>
    </row>
    <row r="44" spans="2:18" ht="9" customHeight="1">
      <c r="B44" s="92"/>
      <c r="C44" s="93"/>
      <c r="E44" s="94"/>
      <c r="F44" s="95"/>
      <c r="G44" s="95"/>
      <c r="H44" s="95"/>
      <c r="I44" s="95"/>
      <c r="J44" s="95"/>
      <c r="N44" s="95"/>
      <c r="O44" s="95"/>
      <c r="P44" s="95"/>
      <c r="Q44" s="95"/>
      <c r="R44" s="95"/>
    </row>
    <row r="45" spans="2:18" ht="24" customHeight="1">
      <c r="B45" s="92"/>
      <c r="C45" s="93"/>
      <c r="E45" s="95"/>
      <c r="F45" s="95"/>
      <c r="G45" s="95"/>
      <c r="H45" s="95"/>
      <c r="I45" s="95"/>
      <c r="J45" s="95"/>
      <c r="K45" s="95"/>
      <c r="L45" s="95"/>
      <c r="M45" s="96"/>
      <c r="N45" s="95"/>
      <c r="O45" s="95"/>
      <c r="P45" s="95"/>
      <c r="Q45" s="95"/>
      <c r="R45" s="95"/>
    </row>
    <row r="46" spans="2:18" ht="24" customHeight="1">
      <c r="B46" s="92"/>
      <c r="C46" s="93"/>
      <c r="E46" s="95"/>
      <c r="F46" s="95"/>
      <c r="G46" s="95"/>
      <c r="H46" s="95"/>
      <c r="I46" s="95"/>
      <c r="J46" s="95"/>
      <c r="K46" s="95"/>
      <c r="L46" s="95"/>
      <c r="M46" s="96"/>
      <c r="N46" s="95"/>
      <c r="O46" s="95"/>
      <c r="P46" s="95"/>
      <c r="Q46" s="95"/>
      <c r="R46" s="95"/>
    </row>
    <row r="47" spans="2:18" ht="24" customHeight="1">
      <c r="B47" s="92"/>
      <c r="C47" s="93"/>
      <c r="E47" s="95"/>
      <c r="F47" s="95"/>
      <c r="G47" s="95"/>
      <c r="H47" s="95"/>
      <c r="I47" s="95"/>
      <c r="J47" s="95"/>
      <c r="K47" s="95"/>
      <c r="L47" s="95"/>
      <c r="M47" s="96"/>
      <c r="N47" s="95"/>
      <c r="O47" s="95"/>
      <c r="P47" s="95"/>
      <c r="Q47" s="95"/>
      <c r="R47" s="95"/>
    </row>
    <row r="48" spans="2:18" ht="24" customHeight="1">
      <c r="B48" s="92"/>
      <c r="C48" s="93"/>
      <c r="E48" s="95"/>
      <c r="F48" s="95"/>
      <c r="G48" s="95"/>
      <c r="H48" s="95"/>
      <c r="I48" s="95"/>
      <c r="J48" s="95"/>
      <c r="K48" s="95"/>
      <c r="L48" s="95"/>
      <c r="M48" s="96"/>
      <c r="N48" s="95"/>
      <c r="O48" s="95"/>
      <c r="P48" s="95"/>
      <c r="Q48" s="95"/>
      <c r="R48" s="95"/>
    </row>
    <row r="49" spans="2:18" ht="24" customHeight="1">
      <c r="B49" s="92"/>
      <c r="C49" s="93"/>
      <c r="E49" s="95"/>
      <c r="F49" s="95"/>
      <c r="G49" s="95"/>
      <c r="H49" s="95"/>
      <c r="I49" s="95"/>
      <c r="J49" s="95"/>
      <c r="K49" s="95"/>
      <c r="L49" s="95"/>
      <c r="M49" s="96"/>
      <c r="N49" s="95"/>
      <c r="O49" s="95"/>
      <c r="P49" s="95"/>
      <c r="Q49" s="95"/>
      <c r="R49" s="95"/>
    </row>
    <row r="50" spans="2:18" ht="24" customHeight="1">
      <c r="B50" s="92"/>
      <c r="C50" s="93"/>
      <c r="E50" s="95"/>
      <c r="F50" s="95"/>
      <c r="G50" s="95"/>
      <c r="H50" s="95"/>
      <c r="I50" s="95"/>
      <c r="J50" s="95"/>
      <c r="K50" s="95"/>
      <c r="L50" s="95"/>
      <c r="M50" s="96"/>
      <c r="N50" s="95"/>
      <c r="O50" s="95"/>
      <c r="P50" s="95"/>
      <c r="Q50" s="95"/>
      <c r="R50" s="95"/>
    </row>
    <row r="51" spans="3:18" ht="24" customHeight="1">
      <c r="C51" s="93"/>
      <c r="E51" s="95"/>
      <c r="F51" s="95"/>
      <c r="G51" s="95"/>
      <c r="H51" s="95"/>
      <c r="I51" s="95"/>
      <c r="J51" s="95"/>
      <c r="K51" s="95"/>
      <c r="L51" s="95"/>
      <c r="M51" s="96"/>
      <c r="N51" s="95"/>
      <c r="O51" s="95"/>
      <c r="P51" s="95"/>
      <c r="Q51" s="95"/>
      <c r="R51" s="95"/>
    </row>
    <row r="52" spans="3:18" ht="24" customHeight="1">
      <c r="C52" s="93"/>
      <c r="E52" s="95"/>
      <c r="F52" s="95"/>
      <c r="G52" s="95"/>
      <c r="H52" s="95"/>
      <c r="I52" s="95"/>
      <c r="J52" s="95"/>
      <c r="K52" s="95"/>
      <c r="L52" s="95"/>
      <c r="M52" s="96"/>
      <c r="N52" s="95"/>
      <c r="O52" s="95"/>
      <c r="P52" s="95"/>
      <c r="Q52" s="95"/>
      <c r="R52" s="95"/>
    </row>
    <row r="53" spans="3:18" ht="24" customHeight="1">
      <c r="C53" s="93"/>
      <c r="E53" s="95"/>
      <c r="F53" s="95"/>
      <c r="G53" s="95"/>
      <c r="H53" s="95"/>
      <c r="I53" s="95"/>
      <c r="J53" s="95"/>
      <c r="K53" s="95"/>
      <c r="L53" s="95"/>
      <c r="M53" s="96"/>
      <c r="N53" s="95"/>
      <c r="O53" s="95"/>
      <c r="P53" s="95"/>
      <c r="Q53" s="95"/>
      <c r="R53" s="95"/>
    </row>
    <row r="54" spans="3:18" ht="24" customHeight="1">
      <c r="C54" s="93"/>
      <c r="E54" s="95"/>
      <c r="F54" s="95"/>
      <c r="G54" s="95"/>
      <c r="H54" s="95"/>
      <c r="I54" s="95"/>
      <c r="J54" s="95"/>
      <c r="K54" s="95"/>
      <c r="L54" s="95"/>
      <c r="M54" s="96"/>
      <c r="N54" s="95"/>
      <c r="O54" s="95"/>
      <c r="P54" s="95"/>
      <c r="Q54" s="95"/>
      <c r="R54" s="95"/>
    </row>
    <row r="55" spans="3:18" ht="24" customHeight="1">
      <c r="C55" s="93"/>
      <c r="E55" s="95"/>
      <c r="F55" s="95"/>
      <c r="G55" s="95"/>
      <c r="H55" s="95"/>
      <c r="I55" s="95"/>
      <c r="J55" s="95"/>
      <c r="K55" s="95"/>
      <c r="L55" s="95"/>
      <c r="M55" s="96"/>
      <c r="N55" s="95"/>
      <c r="O55" s="95"/>
      <c r="P55" s="95"/>
      <c r="Q55" s="95"/>
      <c r="R55" s="95"/>
    </row>
    <row r="56" spans="3:18" ht="24" customHeight="1">
      <c r="C56" s="93"/>
      <c r="E56" s="95"/>
      <c r="F56" s="95"/>
      <c r="G56" s="95"/>
      <c r="H56" s="95"/>
      <c r="I56" s="95"/>
      <c r="J56" s="95"/>
      <c r="K56" s="95"/>
      <c r="L56" s="95"/>
      <c r="M56" s="96"/>
      <c r="N56" s="95"/>
      <c r="O56" s="95"/>
      <c r="P56" s="95"/>
      <c r="Q56" s="95"/>
      <c r="R56" s="95"/>
    </row>
    <row r="57" spans="3:18" ht="14.25">
      <c r="C57" s="93"/>
      <c r="E57" s="95"/>
      <c r="F57" s="95"/>
      <c r="G57" s="95"/>
      <c r="H57" s="95"/>
      <c r="I57" s="95"/>
      <c r="J57" s="95"/>
      <c r="K57" s="95"/>
      <c r="L57" s="95"/>
      <c r="M57" s="96"/>
      <c r="N57" s="95"/>
      <c r="O57" s="95"/>
      <c r="P57" s="95"/>
      <c r="Q57" s="95"/>
      <c r="R57" s="95"/>
    </row>
    <row r="58" spans="3:18" ht="14.25">
      <c r="C58" s="93"/>
      <c r="E58" s="95"/>
      <c r="F58" s="95"/>
      <c r="G58" s="95"/>
      <c r="H58" s="95"/>
      <c r="I58" s="95"/>
      <c r="J58" s="95"/>
      <c r="K58" s="95"/>
      <c r="L58" s="95"/>
      <c r="M58" s="96"/>
      <c r="N58" s="95"/>
      <c r="O58" s="95"/>
      <c r="P58" s="95"/>
      <c r="Q58" s="95"/>
      <c r="R58" s="95"/>
    </row>
    <row r="59" spans="3:18" ht="14.25">
      <c r="C59" s="93"/>
      <c r="E59" s="95"/>
      <c r="F59" s="95"/>
      <c r="G59" s="95"/>
      <c r="H59" s="95"/>
      <c r="I59" s="95"/>
      <c r="J59" s="95"/>
      <c r="K59" s="95"/>
      <c r="L59" s="95"/>
      <c r="M59" s="96"/>
      <c r="N59" s="95"/>
      <c r="O59" s="95"/>
      <c r="P59" s="95"/>
      <c r="Q59" s="95"/>
      <c r="R59" s="95"/>
    </row>
    <row r="60" spans="3:18" ht="14.25">
      <c r="C60" s="93"/>
      <c r="E60" s="95"/>
      <c r="F60" s="95"/>
      <c r="G60" s="95"/>
      <c r="H60" s="95"/>
      <c r="I60" s="95"/>
      <c r="J60" s="95"/>
      <c r="K60" s="95"/>
      <c r="L60" s="95"/>
      <c r="M60" s="96"/>
      <c r="N60" s="95"/>
      <c r="O60" s="95"/>
      <c r="P60" s="95"/>
      <c r="Q60" s="95"/>
      <c r="R60" s="95"/>
    </row>
    <row r="61" spans="3:18" ht="14.25">
      <c r="C61" s="93"/>
      <c r="E61" s="95"/>
      <c r="F61" s="95"/>
      <c r="G61" s="95"/>
      <c r="H61" s="95"/>
      <c r="I61" s="95"/>
      <c r="J61" s="95"/>
      <c r="K61" s="95"/>
      <c r="L61" s="95"/>
      <c r="M61" s="96"/>
      <c r="N61" s="95"/>
      <c r="O61" s="95"/>
      <c r="P61" s="95"/>
      <c r="Q61" s="95"/>
      <c r="R61" s="95"/>
    </row>
    <row r="62" spans="3:18" ht="14.25">
      <c r="C62" s="93"/>
      <c r="E62" s="95"/>
      <c r="F62" s="95"/>
      <c r="G62" s="95"/>
      <c r="H62" s="95"/>
      <c r="I62" s="95"/>
      <c r="J62" s="95"/>
      <c r="K62" s="95"/>
      <c r="L62" s="95"/>
      <c r="M62" s="96"/>
      <c r="N62" s="95"/>
      <c r="O62" s="95"/>
      <c r="P62" s="95"/>
      <c r="Q62" s="95"/>
      <c r="R62" s="95"/>
    </row>
    <row r="63" ht="14.25">
      <c r="M63" s="96"/>
    </row>
    <row r="64" ht="14.25">
      <c r="M64" s="96"/>
    </row>
    <row r="65" ht="14.25">
      <c r="M65" s="96"/>
    </row>
    <row r="66" ht="14.25">
      <c r="M66" s="96"/>
    </row>
  </sheetData>
  <sheetProtection/>
  <mergeCells count="2">
    <mergeCell ref="B43:D43"/>
    <mergeCell ref="B4:D4"/>
  </mergeCells>
  <conditionalFormatting sqref="E12:E14 E34:E36 E6:E9 E17:E20 E27:E31 E23:E24 E39:E41">
    <cfRule type="cellIs" priority="1" dxfId="0" operator="lessThanOrEqual" stopIfTrue="1">
      <formula>0</formula>
    </cfRule>
  </conditionalFormatting>
  <dataValidations count="2">
    <dataValidation type="whole" allowBlank="1" showInputMessage="1" showErrorMessage="1" promptTitle="Évaluation" prompt="0 à 100%" errorTitle="Évaluation non valide" error="Les valeurs permises de l'évaluation sont de 0 à 100%" sqref="F17:J20 F34:J36 F12:J14 F27:J31 F6:J9 F23:J24 F39:J41">
      <formula1>0</formula1>
      <formula2>100</formula2>
    </dataValidation>
    <dataValidation type="whole" allowBlank="1" showInputMessage="1" showErrorMessage="1" promptTitle="Pondération" prompt="Entrer 1, 2 ou 3" errorTitle="Pondération invalide" error="Les valeurs permises de la pondération sont 1, 2 ou 3" sqref="E34:E36 E6:E9 E12:E14 E17:E20 E27:E31 E23:E24 E39:E41">
      <formula1>1</formula1>
      <formula2>3</formula2>
    </dataValidation>
  </dataValidations>
  <printOptions horizontalCentered="1" verticalCentered="1"/>
  <pageMargins left="0.2362204724409449" right="0.2362204724409449" top="0.5118110236220472" bottom="0.5118110236220472" header="0.2362204724409449" footer="0.2362204724409449"/>
  <pageSetup fitToHeight="1" fitToWidth="1" orientation="landscape" scale="35" r:id="rId3"/>
  <headerFooter alignWithMargins="0">
    <oddHeader>&amp;L&amp;"Arial,Normal"&amp;12Analyse de développement durable&amp;C&amp;"Arial,Italique"&amp;18Dimension sociale&amp;R&amp;"Arial,Normal"&amp;12&amp;D</oddHeader>
    <oddFooter>&amp;L&amp;"Arial,Normal"&amp;12Référence : Villeneuve, C. et Riffon, O., 2011&amp;C&amp;"Arial,Normal"&amp;12Comment réaliser une analyse de développement durable?&amp;10 &amp;R&amp;"Arial,Normal"&amp;12Département des  sciences fondamentales, UQAC</oddFooter>
  </headerFooter>
  <rowBreaks count="1" manualBreakCount="1">
    <brk id="25" min="1" max="11" man="1"/>
  </rowBreaks>
  <legacyDrawing r:id="rId2"/>
</worksheet>
</file>

<file path=xl/worksheets/sheet6.xml><?xml version="1.0" encoding="utf-8"?>
<worksheet xmlns="http://schemas.openxmlformats.org/spreadsheetml/2006/main" xmlns:r="http://schemas.openxmlformats.org/officeDocument/2006/relationships">
  <sheetPr>
    <tabColor indexed="47"/>
    <pageSetUpPr fitToPage="1"/>
  </sheetPr>
  <dimension ref="B2:R59"/>
  <sheetViews>
    <sheetView showGridLines="0" zoomScale="75" zoomScaleNormal="75" zoomScalePageLayoutView="55" workbookViewId="0" topLeftCell="A1">
      <pane ySplit="4" topLeftCell="A5" activePane="bottomLeft" state="frozen"/>
      <selection pane="topLeft" activeCell="A1" sqref="A1:IV16384"/>
      <selection pane="bottomLeft" activeCell="A1" sqref="A1"/>
    </sheetView>
  </sheetViews>
  <sheetFormatPr defaultColWidth="10.8515625" defaultRowHeight="12.75"/>
  <cols>
    <col min="1" max="1" width="1.421875" style="192" customWidth="1"/>
    <col min="2" max="2" width="2.7109375" style="190" customWidth="1"/>
    <col min="3" max="3" width="5.00390625" style="190" customWidth="1"/>
    <col min="4" max="4" width="45.7109375" style="191" customWidth="1"/>
    <col min="5" max="10" width="6.7109375" style="192" customWidth="1"/>
    <col min="11" max="12" width="45.7109375" style="192" customWidth="1"/>
    <col min="13" max="13" width="33.7109375" style="192" customWidth="1"/>
    <col min="14" max="18" width="5.28125" style="192" hidden="1" customWidth="1"/>
    <col min="19" max="19" width="2.00390625" style="192" customWidth="1"/>
    <col min="20" max="20" width="2.421875" style="192" customWidth="1"/>
    <col min="21" max="16384" width="10.8515625" style="192" customWidth="1"/>
  </cols>
  <sheetData>
    <row r="1" ht="9" customHeight="1" thickBot="1"/>
    <row r="2" spans="2:18" ht="21.75" customHeight="1">
      <c r="B2" s="193" t="s">
        <v>174</v>
      </c>
      <c r="C2" s="194"/>
      <c r="D2" s="194"/>
      <c r="E2" s="194"/>
      <c r="F2" s="194"/>
      <c r="G2" s="194"/>
      <c r="H2" s="194"/>
      <c r="I2" s="194"/>
      <c r="J2" s="194"/>
      <c r="K2" s="194"/>
      <c r="L2" s="194"/>
      <c r="M2" s="195"/>
      <c r="N2" s="193"/>
      <c r="O2" s="194"/>
      <c r="P2" s="194"/>
      <c r="Q2" s="194"/>
      <c r="R2" s="195"/>
    </row>
    <row r="3" spans="2:18" ht="21.75" customHeight="1" thickBot="1">
      <c r="B3" s="196"/>
      <c r="C3" s="197"/>
      <c r="D3" s="198"/>
      <c r="E3" s="198"/>
      <c r="F3" s="198"/>
      <c r="G3" s="198"/>
      <c r="H3" s="198"/>
      <c r="I3" s="198"/>
      <c r="J3" s="198"/>
      <c r="K3" s="198"/>
      <c r="L3" s="198"/>
      <c r="M3" s="199"/>
      <c r="N3" s="200"/>
      <c r="O3" s="198"/>
      <c r="P3" s="198"/>
      <c r="Q3" s="198"/>
      <c r="R3" s="199"/>
    </row>
    <row r="4" spans="2:18" s="205" customFormat="1" ht="49.5" customHeight="1" thickBot="1">
      <c r="B4" s="414" t="s">
        <v>142</v>
      </c>
      <c r="C4" s="415"/>
      <c r="D4" s="415"/>
      <c r="E4" s="201" t="s">
        <v>60</v>
      </c>
      <c r="F4" s="202" t="s">
        <v>61</v>
      </c>
      <c r="G4" s="203" t="s">
        <v>62</v>
      </c>
      <c r="H4" s="203" t="s">
        <v>63</v>
      </c>
      <c r="I4" s="203" t="s">
        <v>64</v>
      </c>
      <c r="J4" s="203" t="s">
        <v>65</v>
      </c>
      <c r="K4" s="204" t="s">
        <v>66</v>
      </c>
      <c r="L4" s="204" t="s">
        <v>173</v>
      </c>
      <c r="M4" s="284" t="s">
        <v>67</v>
      </c>
      <c r="N4" s="203" t="s">
        <v>3</v>
      </c>
      <c r="O4" s="203" t="s">
        <v>4</v>
      </c>
      <c r="P4" s="203" t="s">
        <v>5</v>
      </c>
      <c r="Q4" s="203" t="s">
        <v>6</v>
      </c>
      <c r="R4" s="203" t="s">
        <v>7</v>
      </c>
    </row>
    <row r="5" spans="2:18" s="208" customFormat="1" ht="21.75" customHeight="1">
      <c r="B5" s="108">
        <v>1</v>
      </c>
      <c r="C5" s="35" t="s">
        <v>175</v>
      </c>
      <c r="D5" s="35"/>
      <c r="E5" s="36"/>
      <c r="F5" s="36"/>
      <c r="G5" s="36"/>
      <c r="H5" s="36"/>
      <c r="I5" s="36"/>
      <c r="J5" s="36"/>
      <c r="K5" s="206"/>
      <c r="L5" s="206"/>
      <c r="M5" s="207"/>
      <c r="N5" s="38"/>
      <c r="O5" s="35"/>
      <c r="P5" s="35"/>
      <c r="Q5" s="35"/>
      <c r="R5" s="39"/>
    </row>
    <row r="6" spans="2:18" s="205" customFormat="1" ht="42" customHeight="1">
      <c r="B6" s="209"/>
      <c r="C6" s="210" t="s">
        <v>16</v>
      </c>
      <c r="D6" s="211" t="s">
        <v>176</v>
      </c>
      <c r="E6" s="71"/>
      <c r="F6" s="212"/>
      <c r="G6" s="213"/>
      <c r="H6" s="213"/>
      <c r="I6" s="213"/>
      <c r="J6" s="214"/>
      <c r="K6" s="215"/>
      <c r="L6" s="280"/>
      <c r="M6" s="216"/>
      <c r="N6" s="217">
        <f>$E6*F6/100</f>
        <v>0</v>
      </c>
      <c r="O6" s="218">
        <f aca="true" t="shared" si="0" ref="O6:R8">$E6*G6/100</f>
        <v>0</v>
      </c>
      <c r="P6" s="218">
        <f t="shared" si="0"/>
        <v>0</v>
      </c>
      <c r="Q6" s="218">
        <f t="shared" si="0"/>
        <v>0</v>
      </c>
      <c r="R6" s="219">
        <f t="shared" si="0"/>
        <v>0</v>
      </c>
    </row>
    <row r="7" spans="2:18" ht="42" customHeight="1">
      <c r="B7" s="209"/>
      <c r="C7" s="210" t="s">
        <v>17</v>
      </c>
      <c r="D7" s="260" t="s">
        <v>177</v>
      </c>
      <c r="E7" s="71"/>
      <c r="F7" s="212"/>
      <c r="G7" s="213"/>
      <c r="H7" s="213"/>
      <c r="I7" s="213"/>
      <c r="J7" s="214"/>
      <c r="K7" s="215"/>
      <c r="L7" s="281"/>
      <c r="M7" s="221"/>
      <c r="N7" s="217">
        <f>$E7*F7/100</f>
        <v>0</v>
      </c>
      <c r="O7" s="218">
        <f>$E7*G7/100</f>
        <v>0</v>
      </c>
      <c r="P7" s="218">
        <f>$E7*H7/100</f>
        <v>0</v>
      </c>
      <c r="Q7" s="218">
        <f>$E7*I7/100</f>
        <v>0</v>
      </c>
      <c r="R7" s="219">
        <f>$E7*J7/100</f>
        <v>0</v>
      </c>
    </row>
    <row r="8" spans="2:18" ht="42" customHeight="1">
      <c r="B8" s="209"/>
      <c r="C8" s="210" t="s">
        <v>18</v>
      </c>
      <c r="D8" s="220" t="s">
        <v>178</v>
      </c>
      <c r="E8" s="71"/>
      <c r="F8" s="212"/>
      <c r="G8" s="213"/>
      <c r="H8" s="213"/>
      <c r="I8" s="213"/>
      <c r="J8" s="214"/>
      <c r="K8" s="215"/>
      <c r="L8" s="281"/>
      <c r="M8" s="221"/>
      <c r="N8" s="217">
        <f>$E8*F8/100</f>
        <v>0</v>
      </c>
      <c r="O8" s="218">
        <f t="shared" si="0"/>
        <v>0</v>
      </c>
      <c r="P8" s="218">
        <f t="shared" si="0"/>
        <v>0</v>
      </c>
      <c r="Q8" s="218">
        <f t="shared" si="0"/>
        <v>0</v>
      </c>
      <c r="R8" s="219">
        <f t="shared" si="0"/>
        <v>0</v>
      </c>
    </row>
    <row r="9" spans="2:18" s="40" customFormat="1" ht="21.75" customHeight="1" thickBot="1">
      <c r="B9" s="289"/>
      <c r="C9" s="290"/>
      <c r="D9" s="296" t="s">
        <v>77</v>
      </c>
      <c r="E9" s="297">
        <f>SUM(E6:E8)</f>
        <v>0</v>
      </c>
      <c r="F9" s="298">
        <f>IF($E9&lt;&gt;0,SUM(N6:N8)/$E9,0)</f>
        <v>0</v>
      </c>
      <c r="G9" s="299">
        <f>IF($E9&lt;&gt;0,SUM(O6:O8)/$E9,0)</f>
        <v>0</v>
      </c>
      <c r="H9" s="299">
        <f>IF($E9&lt;&gt;0,SUM(P6:P8)/$E9,0)</f>
        <v>0</v>
      </c>
      <c r="I9" s="299">
        <f>IF($E9&lt;&gt;0,SUM(Q6:Q8)/$E9,0)</f>
        <v>0</v>
      </c>
      <c r="J9" s="300">
        <f>IF($E9&lt;&gt;0,SUM(R6:R8)/$E9,0)</f>
        <v>0</v>
      </c>
      <c r="K9" s="291"/>
      <c r="L9" s="291"/>
      <c r="M9" s="292"/>
      <c r="N9" s="68"/>
      <c r="O9" s="62"/>
      <c r="P9" s="62"/>
      <c r="Q9" s="62"/>
      <c r="R9" s="69"/>
    </row>
    <row r="10" spans="2:18" s="208" customFormat="1" ht="21.75" customHeight="1">
      <c r="B10" s="120">
        <v>2</v>
      </c>
      <c r="C10" s="62" t="s">
        <v>179</v>
      </c>
      <c r="D10" s="62"/>
      <c r="E10" s="64"/>
      <c r="F10" s="64"/>
      <c r="G10" s="64"/>
      <c r="H10" s="64"/>
      <c r="I10" s="64"/>
      <c r="J10" s="64"/>
      <c r="K10" s="159"/>
      <c r="L10" s="159"/>
      <c r="M10" s="160"/>
      <c r="N10" s="68"/>
      <c r="O10" s="62"/>
      <c r="P10" s="62"/>
      <c r="Q10" s="62"/>
      <c r="R10" s="69"/>
    </row>
    <row r="11" spans="2:18" ht="42" customHeight="1">
      <c r="B11" s="209"/>
      <c r="C11" s="210" t="s">
        <v>19</v>
      </c>
      <c r="D11" s="211" t="s">
        <v>180</v>
      </c>
      <c r="E11" s="43"/>
      <c r="F11" s="222"/>
      <c r="G11" s="223"/>
      <c r="H11" s="223"/>
      <c r="I11" s="223"/>
      <c r="J11" s="224"/>
      <c r="K11" s="225"/>
      <c r="L11" s="280"/>
      <c r="M11" s="216"/>
      <c r="N11" s="226">
        <f aca="true" t="shared" si="1" ref="N11:R12">$E11*F11/100</f>
        <v>0</v>
      </c>
      <c r="O11" s="227">
        <f t="shared" si="1"/>
        <v>0</v>
      </c>
      <c r="P11" s="227">
        <f t="shared" si="1"/>
        <v>0</v>
      </c>
      <c r="Q11" s="227">
        <f t="shared" si="1"/>
        <v>0</v>
      </c>
      <c r="R11" s="228">
        <f t="shared" si="1"/>
        <v>0</v>
      </c>
    </row>
    <row r="12" spans="2:18" ht="42" customHeight="1">
      <c r="B12" s="209"/>
      <c r="C12" s="210" t="s">
        <v>21</v>
      </c>
      <c r="D12" s="211" t="s">
        <v>181</v>
      </c>
      <c r="E12" s="71"/>
      <c r="F12" s="212"/>
      <c r="G12" s="213"/>
      <c r="H12" s="213"/>
      <c r="I12" s="213"/>
      <c r="J12" s="214"/>
      <c r="K12" s="215"/>
      <c r="L12" s="282"/>
      <c r="M12" s="229"/>
      <c r="N12" s="217">
        <f t="shared" si="1"/>
        <v>0</v>
      </c>
      <c r="O12" s="218">
        <f t="shared" si="1"/>
        <v>0</v>
      </c>
      <c r="P12" s="218">
        <f t="shared" si="1"/>
        <v>0</v>
      </c>
      <c r="Q12" s="218">
        <f t="shared" si="1"/>
        <v>0</v>
      </c>
      <c r="R12" s="219">
        <f t="shared" si="1"/>
        <v>0</v>
      </c>
    </row>
    <row r="13" spans="2:18" s="40" customFormat="1" ht="21.75" customHeight="1" thickBot="1">
      <c r="B13" s="289"/>
      <c r="C13" s="290"/>
      <c r="D13" s="296" t="s">
        <v>78</v>
      </c>
      <c r="E13" s="297">
        <f>SUM(E11:E12)</f>
        <v>0</v>
      </c>
      <c r="F13" s="298">
        <f>IF($E13&lt;&gt;0,SUM(N11:N12)/$E13,0)</f>
        <v>0</v>
      </c>
      <c r="G13" s="299">
        <f>IF($E13&lt;&gt;0,SUM(O11:O12)/$E13,0)</f>
        <v>0</v>
      </c>
      <c r="H13" s="299">
        <f>IF($E13&lt;&gt;0,SUM(P11:P12)/$E13,0)</f>
        <v>0</v>
      </c>
      <c r="I13" s="299">
        <f>IF($E13&lt;&gt;0,SUM(Q11:Q12)/$E13,0)</f>
        <v>0</v>
      </c>
      <c r="J13" s="300">
        <f>IF($E13&lt;&gt;0,SUM(R11:R12)/$E13,0)</f>
        <v>0</v>
      </c>
      <c r="K13" s="291"/>
      <c r="L13" s="291"/>
      <c r="M13" s="292"/>
      <c r="N13" s="68"/>
      <c r="O13" s="62"/>
      <c r="P13" s="62"/>
      <c r="Q13" s="62"/>
      <c r="R13" s="69"/>
    </row>
    <row r="14" spans="2:18" s="208" customFormat="1" ht="21.75" customHeight="1">
      <c r="B14" s="120">
        <v>3</v>
      </c>
      <c r="C14" s="62" t="s">
        <v>182</v>
      </c>
      <c r="D14" s="62"/>
      <c r="E14" s="64"/>
      <c r="F14" s="64"/>
      <c r="G14" s="64"/>
      <c r="H14" s="64"/>
      <c r="I14" s="64"/>
      <c r="J14" s="64"/>
      <c r="K14" s="159"/>
      <c r="L14" s="159"/>
      <c r="M14" s="160"/>
      <c r="N14" s="68"/>
      <c r="O14" s="62"/>
      <c r="P14" s="62"/>
      <c r="Q14" s="62"/>
      <c r="R14" s="69"/>
    </row>
    <row r="15" spans="2:18" ht="42" customHeight="1">
      <c r="B15" s="209"/>
      <c r="C15" s="210" t="s">
        <v>25</v>
      </c>
      <c r="D15" s="230" t="s">
        <v>183</v>
      </c>
      <c r="E15" s="43"/>
      <c r="F15" s="222"/>
      <c r="G15" s="223"/>
      <c r="H15" s="223"/>
      <c r="I15" s="223"/>
      <c r="J15" s="224"/>
      <c r="K15" s="225"/>
      <c r="L15" s="280"/>
      <c r="M15" s="231"/>
      <c r="N15" s="226">
        <f aca="true" t="shared" si="2" ref="N15:R16">$E15*F15/100</f>
        <v>0</v>
      </c>
      <c r="O15" s="227">
        <f t="shared" si="2"/>
        <v>0</v>
      </c>
      <c r="P15" s="227">
        <f t="shared" si="2"/>
        <v>0</v>
      </c>
      <c r="Q15" s="227">
        <f t="shared" si="2"/>
        <v>0</v>
      </c>
      <c r="R15" s="228">
        <f t="shared" si="2"/>
        <v>0</v>
      </c>
    </row>
    <row r="16" spans="2:18" ht="42" customHeight="1">
      <c r="B16" s="209"/>
      <c r="C16" s="210" t="s">
        <v>26</v>
      </c>
      <c r="D16" s="211" t="s">
        <v>184</v>
      </c>
      <c r="E16" s="71"/>
      <c r="F16" s="212"/>
      <c r="G16" s="213"/>
      <c r="H16" s="213"/>
      <c r="I16" s="213"/>
      <c r="J16" s="214"/>
      <c r="K16" s="215"/>
      <c r="L16" s="282"/>
      <c r="M16" s="232"/>
      <c r="N16" s="217">
        <f t="shared" si="2"/>
        <v>0</v>
      </c>
      <c r="O16" s="218">
        <f t="shared" si="2"/>
        <v>0</v>
      </c>
      <c r="P16" s="218">
        <f t="shared" si="2"/>
        <v>0</v>
      </c>
      <c r="Q16" s="218">
        <f t="shared" si="2"/>
        <v>0</v>
      </c>
      <c r="R16" s="219">
        <f t="shared" si="2"/>
        <v>0</v>
      </c>
    </row>
    <row r="17" spans="2:18" s="40" customFormat="1" ht="21.75" customHeight="1" thickBot="1">
      <c r="B17" s="289"/>
      <c r="C17" s="290"/>
      <c r="D17" s="296" t="s">
        <v>79</v>
      </c>
      <c r="E17" s="297">
        <f>SUM(E15:E16)</f>
        <v>0</v>
      </c>
      <c r="F17" s="298">
        <f>IF($E17&lt;&gt;0,SUM(N15:N16)/$E17,0)</f>
        <v>0</v>
      </c>
      <c r="G17" s="299">
        <f>IF($E17&lt;&gt;0,SUM(O15:O16)/$E17,0)</f>
        <v>0</v>
      </c>
      <c r="H17" s="299">
        <f>IF($E17&lt;&gt;0,SUM(P15:P16)/$E17,0)</f>
        <v>0</v>
      </c>
      <c r="I17" s="299">
        <f>IF($E17&lt;&gt;0,SUM(Q15:Q16)/$E17,0)</f>
        <v>0</v>
      </c>
      <c r="J17" s="300">
        <f>IF($E17&lt;&gt;0,SUM(R15:R16)/$E17,0)</f>
        <v>0</v>
      </c>
      <c r="K17" s="291"/>
      <c r="L17" s="291"/>
      <c r="M17" s="292"/>
      <c r="N17" s="68"/>
      <c r="O17" s="62"/>
      <c r="P17" s="62"/>
      <c r="Q17" s="62"/>
      <c r="R17" s="69"/>
    </row>
    <row r="18" spans="2:18" s="208" customFormat="1" ht="21.75" customHeight="1">
      <c r="B18" s="120">
        <v>4</v>
      </c>
      <c r="C18" s="62" t="s">
        <v>185</v>
      </c>
      <c r="D18" s="62"/>
      <c r="E18" s="64"/>
      <c r="F18" s="64"/>
      <c r="G18" s="64"/>
      <c r="H18" s="64"/>
      <c r="I18" s="64"/>
      <c r="J18" s="64"/>
      <c r="K18" s="159"/>
      <c r="L18" s="159"/>
      <c r="M18" s="160"/>
      <c r="N18" s="68"/>
      <c r="O18" s="62"/>
      <c r="P18" s="62"/>
      <c r="Q18" s="62"/>
      <c r="R18" s="69"/>
    </row>
    <row r="19" spans="2:18" ht="42" customHeight="1">
      <c r="B19" s="209"/>
      <c r="C19" s="210" t="s">
        <v>28</v>
      </c>
      <c r="D19" s="230" t="s">
        <v>186</v>
      </c>
      <c r="E19" s="43"/>
      <c r="F19" s="222"/>
      <c r="G19" s="223"/>
      <c r="H19" s="223"/>
      <c r="I19" s="223"/>
      <c r="J19" s="224"/>
      <c r="K19" s="233"/>
      <c r="L19" s="283"/>
      <c r="M19" s="216"/>
      <c r="N19" s="226">
        <f aca="true" t="shared" si="3" ref="N19:R21">$E19*F19/100</f>
        <v>0</v>
      </c>
      <c r="O19" s="227">
        <f t="shared" si="3"/>
        <v>0</v>
      </c>
      <c r="P19" s="227">
        <f t="shared" si="3"/>
        <v>0</v>
      </c>
      <c r="Q19" s="227">
        <f t="shared" si="3"/>
        <v>0</v>
      </c>
      <c r="R19" s="228">
        <f t="shared" si="3"/>
        <v>0</v>
      </c>
    </row>
    <row r="20" spans="2:18" ht="42" customHeight="1">
      <c r="B20" s="209"/>
      <c r="C20" s="210" t="s">
        <v>29</v>
      </c>
      <c r="D20" s="211" t="s">
        <v>187</v>
      </c>
      <c r="E20" s="71"/>
      <c r="F20" s="212"/>
      <c r="G20" s="213"/>
      <c r="H20" s="213"/>
      <c r="I20" s="213"/>
      <c r="J20" s="214"/>
      <c r="K20" s="215"/>
      <c r="L20" s="282"/>
      <c r="M20" s="232"/>
      <c r="N20" s="217">
        <f t="shared" si="3"/>
        <v>0</v>
      </c>
      <c r="O20" s="218">
        <f t="shared" si="3"/>
        <v>0</v>
      </c>
      <c r="P20" s="218">
        <f t="shared" si="3"/>
        <v>0</v>
      </c>
      <c r="Q20" s="218">
        <f t="shared" si="3"/>
        <v>0</v>
      </c>
      <c r="R20" s="219">
        <f t="shared" si="3"/>
        <v>0</v>
      </c>
    </row>
    <row r="21" spans="2:18" ht="42" customHeight="1">
      <c r="B21" s="209"/>
      <c r="C21" s="210" t="s">
        <v>30</v>
      </c>
      <c r="D21" s="211" t="s">
        <v>188</v>
      </c>
      <c r="E21" s="71"/>
      <c r="F21" s="212"/>
      <c r="G21" s="213"/>
      <c r="H21" s="213"/>
      <c r="I21" s="213"/>
      <c r="J21" s="214"/>
      <c r="K21" s="215"/>
      <c r="L21" s="282"/>
      <c r="M21" s="232"/>
      <c r="N21" s="217">
        <f t="shared" si="3"/>
        <v>0</v>
      </c>
      <c r="O21" s="218">
        <f t="shared" si="3"/>
        <v>0</v>
      </c>
      <c r="P21" s="218">
        <f t="shared" si="3"/>
        <v>0</v>
      </c>
      <c r="Q21" s="218">
        <f t="shared" si="3"/>
        <v>0</v>
      </c>
      <c r="R21" s="219">
        <f t="shared" si="3"/>
        <v>0</v>
      </c>
    </row>
    <row r="22" spans="2:18" s="40" customFormat="1" ht="21.75" customHeight="1" thickBot="1">
      <c r="B22" s="289"/>
      <c r="C22" s="290"/>
      <c r="D22" s="296" t="s">
        <v>80</v>
      </c>
      <c r="E22" s="297">
        <f>SUM(E19:E21)</f>
        <v>0</v>
      </c>
      <c r="F22" s="298">
        <f>IF($E22&lt;&gt;0,SUM(N19:N21)/$E22,0)</f>
        <v>0</v>
      </c>
      <c r="G22" s="299">
        <f>IF($E22&lt;&gt;0,SUM(O19:O21)/$E22,0)</f>
        <v>0</v>
      </c>
      <c r="H22" s="299">
        <f>IF($E22&lt;&gt;0,SUM(P19:P21)/$E22,0)</f>
        <v>0</v>
      </c>
      <c r="I22" s="299">
        <f>IF($E22&lt;&gt;0,SUM(Q19:Q21)/$E22,0)</f>
        <v>0</v>
      </c>
      <c r="J22" s="300">
        <f>IF($E22&lt;&gt;0,SUM(R19:R21)/$E22,0)</f>
        <v>0</v>
      </c>
      <c r="K22" s="291"/>
      <c r="L22" s="291"/>
      <c r="M22" s="292"/>
      <c r="N22" s="68"/>
      <c r="O22" s="62"/>
      <c r="P22" s="62"/>
      <c r="Q22" s="62"/>
      <c r="R22" s="69"/>
    </row>
    <row r="23" spans="2:18" s="208" customFormat="1" ht="21.75" customHeight="1">
      <c r="B23" s="120">
        <v>5</v>
      </c>
      <c r="C23" s="62" t="s">
        <v>189</v>
      </c>
      <c r="D23" s="62"/>
      <c r="E23" s="64"/>
      <c r="F23" s="64"/>
      <c r="G23" s="64"/>
      <c r="H23" s="64"/>
      <c r="I23" s="64"/>
      <c r="J23" s="64"/>
      <c r="K23" s="159"/>
      <c r="L23" s="159"/>
      <c r="M23" s="160"/>
      <c r="N23" s="68"/>
      <c r="O23" s="62"/>
      <c r="P23" s="62"/>
      <c r="Q23" s="62"/>
      <c r="R23" s="69"/>
    </row>
    <row r="24" spans="2:18" ht="42" customHeight="1">
      <c r="B24" s="209"/>
      <c r="C24" s="210" t="s">
        <v>31</v>
      </c>
      <c r="D24" s="211" t="s">
        <v>190</v>
      </c>
      <c r="E24" s="71"/>
      <c r="F24" s="212"/>
      <c r="G24" s="213"/>
      <c r="H24" s="213"/>
      <c r="I24" s="213"/>
      <c r="J24" s="214"/>
      <c r="K24" s="215"/>
      <c r="L24" s="282"/>
      <c r="M24" s="232"/>
      <c r="N24" s="217">
        <f aca="true" t="shared" si="4" ref="N24:R25">$E24*F24/100</f>
        <v>0</v>
      </c>
      <c r="O24" s="218">
        <f t="shared" si="4"/>
        <v>0</v>
      </c>
      <c r="P24" s="218">
        <f t="shared" si="4"/>
        <v>0</v>
      </c>
      <c r="Q24" s="218">
        <f t="shared" si="4"/>
        <v>0</v>
      </c>
      <c r="R24" s="219">
        <f t="shared" si="4"/>
        <v>0</v>
      </c>
    </row>
    <row r="25" spans="2:18" ht="42" customHeight="1">
      <c r="B25" s="209"/>
      <c r="C25" s="210" t="s">
        <v>32</v>
      </c>
      <c r="D25" s="211" t="s">
        <v>191</v>
      </c>
      <c r="E25" s="71"/>
      <c r="F25" s="212"/>
      <c r="G25" s="213"/>
      <c r="H25" s="213"/>
      <c r="I25" s="213"/>
      <c r="J25" s="214"/>
      <c r="K25" s="215"/>
      <c r="L25" s="282"/>
      <c r="M25" s="232"/>
      <c r="N25" s="217">
        <f t="shared" si="4"/>
        <v>0</v>
      </c>
      <c r="O25" s="218">
        <f t="shared" si="4"/>
        <v>0</v>
      </c>
      <c r="P25" s="218">
        <f t="shared" si="4"/>
        <v>0</v>
      </c>
      <c r="Q25" s="218">
        <f t="shared" si="4"/>
        <v>0</v>
      </c>
      <c r="R25" s="219">
        <f t="shared" si="4"/>
        <v>0</v>
      </c>
    </row>
    <row r="26" spans="2:18" s="40" customFormat="1" ht="21.75" customHeight="1" thickBot="1">
      <c r="B26" s="289"/>
      <c r="C26" s="290"/>
      <c r="D26" s="296" t="s">
        <v>81</v>
      </c>
      <c r="E26" s="297">
        <f>SUM(E24:E25)</f>
        <v>0</v>
      </c>
      <c r="F26" s="298">
        <f>IF($E26&lt;&gt;0,SUM(N24:N25)/$E26,0)</f>
        <v>0</v>
      </c>
      <c r="G26" s="299">
        <f>IF($E26&lt;&gt;0,SUM(O24:O25)/$E26,0)</f>
        <v>0</v>
      </c>
      <c r="H26" s="299">
        <f>IF($E26&lt;&gt;0,SUM(P24:P25)/$E26,0)</f>
        <v>0</v>
      </c>
      <c r="I26" s="299">
        <f>IF($E26&lt;&gt;0,SUM(Q24:Q25)/$E26,0)</f>
        <v>0</v>
      </c>
      <c r="J26" s="300">
        <f>IF($E26&lt;&gt;0,SUM(R24:R25)/$E26,0)</f>
        <v>0</v>
      </c>
      <c r="K26" s="291"/>
      <c r="L26" s="291"/>
      <c r="M26" s="292"/>
      <c r="N26" s="68"/>
      <c r="O26" s="62"/>
      <c r="P26" s="62"/>
      <c r="Q26" s="62"/>
      <c r="R26" s="69"/>
    </row>
    <row r="27" spans="2:18" s="208" customFormat="1" ht="21.75" customHeight="1">
      <c r="B27" s="120">
        <v>6</v>
      </c>
      <c r="C27" s="62" t="s">
        <v>192</v>
      </c>
      <c r="D27" s="62"/>
      <c r="E27" s="64"/>
      <c r="F27" s="64"/>
      <c r="G27" s="64"/>
      <c r="H27" s="64"/>
      <c r="I27" s="64"/>
      <c r="J27" s="64"/>
      <c r="K27" s="159"/>
      <c r="L27" s="159"/>
      <c r="M27" s="160"/>
      <c r="N27" s="68"/>
      <c r="O27" s="62"/>
      <c r="P27" s="62"/>
      <c r="Q27" s="62"/>
      <c r="R27" s="69"/>
    </row>
    <row r="28" spans="2:18" ht="42" customHeight="1">
      <c r="B28" s="209"/>
      <c r="C28" s="210" t="s">
        <v>38</v>
      </c>
      <c r="D28" s="211" t="s">
        <v>193</v>
      </c>
      <c r="E28" s="71"/>
      <c r="F28" s="212"/>
      <c r="G28" s="213"/>
      <c r="H28" s="213"/>
      <c r="I28" s="213"/>
      <c r="J28" s="214"/>
      <c r="K28" s="215"/>
      <c r="L28" s="282"/>
      <c r="M28" s="232"/>
      <c r="N28" s="217">
        <f aca="true" t="shared" si="5" ref="N28:R30">$E28*F28/100</f>
        <v>0</v>
      </c>
      <c r="O28" s="218">
        <f t="shared" si="5"/>
        <v>0</v>
      </c>
      <c r="P28" s="218">
        <f t="shared" si="5"/>
        <v>0</v>
      </c>
      <c r="Q28" s="218">
        <f t="shared" si="5"/>
        <v>0</v>
      </c>
      <c r="R28" s="219">
        <f t="shared" si="5"/>
        <v>0</v>
      </c>
    </row>
    <row r="29" spans="2:18" ht="42" customHeight="1">
      <c r="B29" s="209"/>
      <c r="C29" s="210" t="s">
        <v>39</v>
      </c>
      <c r="D29" s="211" t="s">
        <v>194</v>
      </c>
      <c r="E29" s="71"/>
      <c r="F29" s="212"/>
      <c r="G29" s="213"/>
      <c r="H29" s="213"/>
      <c r="I29" s="213"/>
      <c r="J29" s="214"/>
      <c r="K29" s="215"/>
      <c r="L29" s="282"/>
      <c r="M29" s="232"/>
      <c r="N29" s="217">
        <f t="shared" si="5"/>
        <v>0</v>
      </c>
      <c r="O29" s="218">
        <f t="shared" si="5"/>
        <v>0</v>
      </c>
      <c r="P29" s="218">
        <f t="shared" si="5"/>
        <v>0</v>
      </c>
      <c r="Q29" s="218">
        <f t="shared" si="5"/>
        <v>0</v>
      </c>
      <c r="R29" s="219">
        <f t="shared" si="5"/>
        <v>0</v>
      </c>
    </row>
    <row r="30" spans="2:18" ht="42" customHeight="1">
      <c r="B30" s="209"/>
      <c r="C30" s="210" t="s">
        <v>40</v>
      </c>
      <c r="D30" s="211" t="s">
        <v>195</v>
      </c>
      <c r="E30" s="71"/>
      <c r="F30" s="212"/>
      <c r="G30" s="213"/>
      <c r="H30" s="213"/>
      <c r="I30" s="213"/>
      <c r="J30" s="214"/>
      <c r="K30" s="215"/>
      <c r="L30" s="282"/>
      <c r="M30" s="232"/>
      <c r="N30" s="217">
        <f t="shared" si="5"/>
        <v>0</v>
      </c>
      <c r="O30" s="218">
        <f t="shared" si="5"/>
        <v>0</v>
      </c>
      <c r="P30" s="218">
        <f t="shared" si="5"/>
        <v>0</v>
      </c>
      <c r="Q30" s="218">
        <f t="shared" si="5"/>
        <v>0</v>
      </c>
      <c r="R30" s="219">
        <f t="shared" si="5"/>
        <v>0</v>
      </c>
    </row>
    <row r="31" spans="2:18" s="40" customFormat="1" ht="21.75" customHeight="1" thickBot="1">
      <c r="B31" s="289"/>
      <c r="C31" s="290"/>
      <c r="D31" s="296" t="s">
        <v>83</v>
      </c>
      <c r="E31" s="297">
        <f>SUM(E28:E30)</f>
        <v>0</v>
      </c>
      <c r="F31" s="298">
        <f>IF($E31&lt;&gt;0,SUM(N28:N30)/$E31,0)</f>
        <v>0</v>
      </c>
      <c r="G31" s="299">
        <f>IF($E31&lt;&gt;0,SUM(O28:O30)/$E31,0)</f>
        <v>0</v>
      </c>
      <c r="H31" s="299">
        <f>IF($E31&lt;&gt;0,SUM(P28:P30)/$E31,0)</f>
        <v>0</v>
      </c>
      <c r="I31" s="299">
        <f>IF($E31&lt;&gt;0,SUM(Q28:Q30)/$E31,0)</f>
        <v>0</v>
      </c>
      <c r="J31" s="300">
        <f>IF($E31&lt;&gt;0,SUM(R28:R30)/$E31,0)</f>
        <v>0</v>
      </c>
      <c r="K31" s="291"/>
      <c r="L31" s="291"/>
      <c r="M31" s="292"/>
      <c r="N31" s="68"/>
      <c r="O31" s="62"/>
      <c r="P31" s="62"/>
      <c r="Q31" s="62"/>
      <c r="R31" s="69"/>
    </row>
    <row r="32" spans="2:18" s="208" customFormat="1" ht="21.75" customHeight="1">
      <c r="B32" s="120">
        <v>7</v>
      </c>
      <c r="C32" s="62" t="s">
        <v>196</v>
      </c>
      <c r="D32" s="62"/>
      <c r="E32" s="64"/>
      <c r="F32" s="64"/>
      <c r="G32" s="64"/>
      <c r="H32" s="64"/>
      <c r="I32" s="64"/>
      <c r="J32" s="64"/>
      <c r="K32" s="159"/>
      <c r="L32" s="159"/>
      <c r="M32" s="160"/>
      <c r="N32" s="68"/>
      <c r="O32" s="62"/>
      <c r="P32" s="62"/>
      <c r="Q32" s="62"/>
      <c r="R32" s="69"/>
    </row>
    <row r="33" spans="2:18" ht="42" customHeight="1">
      <c r="B33" s="209"/>
      <c r="C33" s="210" t="s">
        <v>41</v>
      </c>
      <c r="D33" s="211" t="s">
        <v>197</v>
      </c>
      <c r="E33" s="71"/>
      <c r="F33" s="212"/>
      <c r="G33" s="213"/>
      <c r="H33" s="213"/>
      <c r="I33" s="213"/>
      <c r="J33" s="214"/>
      <c r="K33" s="215"/>
      <c r="L33" s="282"/>
      <c r="M33" s="232"/>
      <c r="N33" s="217">
        <f aca="true" t="shared" si="6" ref="N33:R34">$E33*F33/100</f>
        <v>0</v>
      </c>
      <c r="O33" s="218">
        <f t="shared" si="6"/>
        <v>0</v>
      </c>
      <c r="P33" s="218">
        <f t="shared" si="6"/>
        <v>0</v>
      </c>
      <c r="Q33" s="218">
        <f t="shared" si="6"/>
        <v>0</v>
      </c>
      <c r="R33" s="219">
        <f t="shared" si="6"/>
        <v>0</v>
      </c>
    </row>
    <row r="34" spans="2:18" ht="42" customHeight="1" thickBot="1">
      <c r="B34" s="209"/>
      <c r="C34" s="210" t="s">
        <v>42</v>
      </c>
      <c r="D34" s="211" t="s">
        <v>198</v>
      </c>
      <c r="E34" s="71"/>
      <c r="F34" s="212"/>
      <c r="G34" s="213"/>
      <c r="H34" s="213"/>
      <c r="I34" s="213"/>
      <c r="J34" s="214"/>
      <c r="K34" s="215"/>
      <c r="L34" s="282"/>
      <c r="M34" s="232"/>
      <c r="N34" s="234">
        <f t="shared" si="6"/>
        <v>0</v>
      </c>
      <c r="O34" s="235">
        <f t="shared" si="6"/>
        <v>0</v>
      </c>
      <c r="P34" s="235">
        <f t="shared" si="6"/>
        <v>0</v>
      </c>
      <c r="Q34" s="235">
        <f t="shared" si="6"/>
        <v>0</v>
      </c>
      <c r="R34" s="236">
        <f t="shared" si="6"/>
        <v>0</v>
      </c>
    </row>
    <row r="35" spans="2:18" s="40" customFormat="1" ht="21.75" customHeight="1" thickBot="1">
      <c r="B35" s="336"/>
      <c r="C35" s="337"/>
      <c r="D35" s="338" t="s">
        <v>84</v>
      </c>
      <c r="E35" s="345">
        <f>SUM(E33:E34)</f>
        <v>0</v>
      </c>
      <c r="F35" s="346">
        <f>IF($E35&lt;&gt;0,SUM(N33:N34)/$E35,0)</f>
        <v>0</v>
      </c>
      <c r="G35" s="341">
        <f>IF($E35&lt;&gt;0,SUM(O33:O34)/$E35,0)</f>
        <v>0</v>
      </c>
      <c r="H35" s="341">
        <f>IF($E35&lt;&gt;0,SUM(P33:P34)/$E35,0)</f>
        <v>0</v>
      </c>
      <c r="I35" s="341">
        <f>IF($E35&lt;&gt;0,SUM(Q33:Q34)/$E35,0)</f>
        <v>0</v>
      </c>
      <c r="J35" s="342">
        <f>IF($E35&lt;&gt;0,SUM(R33:R34)/$E35,0)</f>
        <v>0</v>
      </c>
      <c r="K35" s="343"/>
      <c r="L35" s="343"/>
      <c r="M35" s="344"/>
      <c r="N35" s="68"/>
      <c r="O35" s="62"/>
      <c r="P35" s="62"/>
      <c r="Q35" s="62"/>
      <c r="R35" s="69"/>
    </row>
    <row r="36" spans="2:18" ht="21.75" customHeight="1" thickBot="1">
      <c r="B36" s="416" t="s">
        <v>86</v>
      </c>
      <c r="C36" s="417"/>
      <c r="D36" s="418"/>
      <c r="E36" s="237">
        <f>SUM(E33:E34,E28:E30,E24:E25,E19:E21,E15:E16,E11:E12,E6:E8)</f>
        <v>0</v>
      </c>
      <c r="F36" s="238">
        <f>IF($E36&lt;&gt;0,SUM(N6:N34)/$E36,0)</f>
        <v>0</v>
      </c>
      <c r="G36" s="239">
        <f>IF($E36&lt;&gt;0,SUM(O6:O34)/$E36,0)</f>
        <v>0</v>
      </c>
      <c r="H36" s="239">
        <f>IF($E36&lt;&gt;0,SUM(P6:P34)/$E36,0)</f>
        <v>0</v>
      </c>
      <c r="I36" s="239">
        <f>IF($E36&lt;&gt;0,SUM(Q6:Q34)/$E36,0)</f>
        <v>0</v>
      </c>
      <c r="J36" s="239">
        <f>IF($E36&lt;&gt;0,SUM(R6:R34)/$E36,0)</f>
        <v>0</v>
      </c>
      <c r="K36" s="89"/>
      <c r="L36" s="89"/>
      <c r="M36" s="90"/>
      <c r="N36" s="91"/>
      <c r="O36" s="91"/>
      <c r="P36" s="91"/>
      <c r="Q36" s="91"/>
      <c r="R36" s="91"/>
    </row>
    <row r="37" spans="6:18" ht="19.5" customHeight="1">
      <c r="F37" s="240"/>
      <c r="G37" s="240"/>
      <c r="H37" s="240"/>
      <c r="I37" s="240"/>
      <c r="J37" s="240"/>
      <c r="K37" s="241"/>
      <c r="L37" s="241"/>
      <c r="M37" s="242"/>
      <c r="N37" s="240"/>
      <c r="O37" s="240"/>
      <c r="P37" s="240"/>
      <c r="Q37" s="240"/>
      <c r="R37" s="240"/>
    </row>
    <row r="38" spans="5:18" ht="24" customHeight="1">
      <c r="E38" s="240"/>
      <c r="F38" s="240"/>
      <c r="G38" s="240"/>
      <c r="H38" s="240"/>
      <c r="I38" s="240"/>
      <c r="J38" s="240"/>
      <c r="K38" s="240"/>
      <c r="L38" s="240"/>
      <c r="M38" s="243"/>
      <c r="N38" s="240"/>
      <c r="O38" s="240"/>
      <c r="P38" s="240"/>
      <c r="Q38" s="240"/>
      <c r="R38" s="240"/>
    </row>
    <row r="39" spans="5:18" ht="24" customHeight="1">
      <c r="E39" s="240"/>
      <c r="F39" s="240"/>
      <c r="G39" s="240"/>
      <c r="H39" s="240"/>
      <c r="I39" s="240"/>
      <c r="J39" s="240"/>
      <c r="K39" s="240"/>
      <c r="L39" s="240"/>
      <c r="M39" s="243"/>
      <c r="N39" s="240"/>
      <c r="O39" s="240"/>
      <c r="P39" s="240"/>
      <c r="Q39" s="240"/>
      <c r="R39" s="240"/>
    </row>
    <row r="40" spans="5:18" ht="24" customHeight="1">
      <c r="E40" s="240"/>
      <c r="F40" s="240"/>
      <c r="G40" s="240"/>
      <c r="H40" s="240"/>
      <c r="I40" s="240"/>
      <c r="J40" s="240"/>
      <c r="K40" s="240"/>
      <c r="L40" s="240"/>
      <c r="M40" s="243"/>
      <c r="N40" s="240"/>
      <c r="O40" s="240"/>
      <c r="P40" s="240"/>
      <c r="Q40" s="240"/>
      <c r="R40" s="240"/>
    </row>
    <row r="41" spans="5:18" ht="24" customHeight="1">
      <c r="E41" s="240"/>
      <c r="F41" s="240"/>
      <c r="G41" s="240"/>
      <c r="H41" s="240"/>
      <c r="I41" s="240"/>
      <c r="J41" s="240"/>
      <c r="K41" s="240"/>
      <c r="L41" s="240"/>
      <c r="M41" s="243"/>
      <c r="N41" s="240"/>
      <c r="O41" s="240"/>
      <c r="P41" s="240"/>
      <c r="Q41" s="240"/>
      <c r="R41" s="240"/>
    </row>
    <row r="42" spans="5:18" ht="24" customHeight="1">
      <c r="E42" s="240"/>
      <c r="F42" s="240"/>
      <c r="G42" s="240"/>
      <c r="H42" s="240"/>
      <c r="I42" s="240"/>
      <c r="J42" s="240"/>
      <c r="K42" s="240"/>
      <c r="L42" s="240"/>
      <c r="M42" s="243"/>
      <c r="N42" s="240"/>
      <c r="O42" s="240"/>
      <c r="P42" s="240"/>
      <c r="Q42" s="240"/>
      <c r="R42" s="240"/>
    </row>
    <row r="43" spans="5:18" ht="24" customHeight="1">
      <c r="E43" s="240"/>
      <c r="F43" s="240"/>
      <c r="G43" s="240"/>
      <c r="H43" s="240"/>
      <c r="I43" s="240"/>
      <c r="J43" s="240"/>
      <c r="K43" s="240"/>
      <c r="L43" s="240"/>
      <c r="M43" s="243"/>
      <c r="N43" s="240"/>
      <c r="O43" s="240"/>
      <c r="P43" s="240"/>
      <c r="Q43" s="240"/>
      <c r="R43" s="240"/>
    </row>
    <row r="44" spans="5:18" ht="24" customHeight="1">
      <c r="E44" s="240"/>
      <c r="F44" s="240"/>
      <c r="G44" s="240"/>
      <c r="H44" s="240"/>
      <c r="I44" s="240"/>
      <c r="J44" s="240"/>
      <c r="K44" s="240"/>
      <c r="L44" s="240"/>
      <c r="M44" s="243"/>
      <c r="N44" s="240"/>
      <c r="O44" s="240"/>
      <c r="P44" s="240"/>
      <c r="Q44" s="240"/>
      <c r="R44" s="240"/>
    </row>
    <row r="45" spans="5:18" ht="24" customHeight="1">
      <c r="E45" s="240"/>
      <c r="F45" s="240"/>
      <c r="G45" s="240"/>
      <c r="H45" s="240"/>
      <c r="I45" s="240"/>
      <c r="J45" s="240"/>
      <c r="K45" s="240"/>
      <c r="L45" s="240"/>
      <c r="M45" s="243"/>
      <c r="N45" s="240"/>
      <c r="O45" s="240"/>
      <c r="P45" s="240"/>
      <c r="Q45" s="240"/>
      <c r="R45" s="240"/>
    </row>
    <row r="46" spans="5:18" ht="24" customHeight="1">
      <c r="E46" s="240"/>
      <c r="F46" s="240"/>
      <c r="G46" s="240"/>
      <c r="H46" s="240"/>
      <c r="I46" s="240"/>
      <c r="J46" s="240"/>
      <c r="K46" s="240"/>
      <c r="L46" s="240"/>
      <c r="M46" s="243"/>
      <c r="N46" s="240"/>
      <c r="O46" s="240"/>
      <c r="P46" s="240"/>
      <c r="Q46" s="240"/>
      <c r="R46" s="240"/>
    </row>
    <row r="47" spans="5:18" ht="24" customHeight="1">
      <c r="E47" s="240"/>
      <c r="F47" s="240"/>
      <c r="G47" s="240"/>
      <c r="H47" s="240"/>
      <c r="I47" s="240"/>
      <c r="J47" s="240"/>
      <c r="K47" s="240"/>
      <c r="L47" s="240"/>
      <c r="M47" s="243"/>
      <c r="N47" s="240"/>
      <c r="O47" s="240"/>
      <c r="P47" s="240"/>
      <c r="Q47" s="240"/>
      <c r="R47" s="240"/>
    </row>
    <row r="48" spans="5:18" ht="24" customHeight="1">
      <c r="E48" s="240"/>
      <c r="F48" s="240"/>
      <c r="G48" s="240"/>
      <c r="H48" s="240"/>
      <c r="I48" s="240"/>
      <c r="J48" s="240"/>
      <c r="K48" s="240"/>
      <c r="L48" s="240"/>
      <c r="M48" s="243"/>
      <c r="N48" s="240"/>
      <c r="O48" s="240"/>
      <c r="P48" s="240"/>
      <c r="Q48" s="240"/>
      <c r="R48" s="240"/>
    </row>
    <row r="49" spans="5:18" ht="24" customHeight="1">
      <c r="E49" s="240"/>
      <c r="F49" s="240"/>
      <c r="G49" s="240"/>
      <c r="H49" s="240"/>
      <c r="I49" s="240"/>
      <c r="J49" s="240"/>
      <c r="K49" s="240"/>
      <c r="L49" s="240"/>
      <c r="M49" s="243"/>
      <c r="N49" s="240"/>
      <c r="O49" s="240"/>
      <c r="P49" s="240"/>
      <c r="Q49" s="240"/>
      <c r="R49" s="240"/>
    </row>
    <row r="50" spans="5:18" ht="14.25">
      <c r="E50" s="240"/>
      <c r="F50" s="240"/>
      <c r="G50" s="240"/>
      <c r="H50" s="240"/>
      <c r="I50" s="240"/>
      <c r="J50" s="240"/>
      <c r="K50" s="240"/>
      <c r="L50" s="240"/>
      <c r="M50" s="243"/>
      <c r="N50" s="240"/>
      <c r="O50" s="240"/>
      <c r="P50" s="240"/>
      <c r="Q50" s="240"/>
      <c r="R50" s="240"/>
    </row>
    <row r="51" spans="5:18" ht="14.25">
      <c r="E51" s="240"/>
      <c r="F51" s="240"/>
      <c r="G51" s="240"/>
      <c r="H51" s="240"/>
      <c r="I51" s="240"/>
      <c r="J51" s="240"/>
      <c r="K51" s="240"/>
      <c r="L51" s="240"/>
      <c r="M51" s="243"/>
      <c r="N51" s="240"/>
      <c r="O51" s="240"/>
      <c r="P51" s="240"/>
      <c r="Q51" s="240"/>
      <c r="R51" s="240"/>
    </row>
    <row r="52" spans="5:18" ht="14.25">
      <c r="E52" s="240"/>
      <c r="F52" s="240"/>
      <c r="G52" s="240"/>
      <c r="H52" s="240"/>
      <c r="I52" s="240"/>
      <c r="J52" s="240"/>
      <c r="K52" s="240"/>
      <c r="L52" s="240"/>
      <c r="M52" s="243"/>
      <c r="N52" s="240"/>
      <c r="O52" s="240"/>
      <c r="P52" s="240"/>
      <c r="Q52" s="240"/>
      <c r="R52" s="240"/>
    </row>
    <row r="53" spans="5:18" ht="14.25">
      <c r="E53" s="240"/>
      <c r="F53" s="240"/>
      <c r="G53" s="240"/>
      <c r="H53" s="240"/>
      <c r="I53" s="240"/>
      <c r="J53" s="240"/>
      <c r="K53" s="240"/>
      <c r="L53" s="240"/>
      <c r="M53" s="243"/>
      <c r="N53" s="240"/>
      <c r="O53" s="240"/>
      <c r="P53" s="240"/>
      <c r="Q53" s="240"/>
      <c r="R53" s="240"/>
    </row>
    <row r="54" spans="5:18" ht="14.25">
      <c r="E54" s="240"/>
      <c r="F54" s="240"/>
      <c r="G54" s="240"/>
      <c r="H54" s="240"/>
      <c r="I54" s="240"/>
      <c r="J54" s="240"/>
      <c r="K54" s="240"/>
      <c r="L54" s="240"/>
      <c r="M54" s="243"/>
      <c r="N54" s="240"/>
      <c r="O54" s="240"/>
      <c r="P54" s="240"/>
      <c r="Q54" s="240"/>
      <c r="R54" s="240"/>
    </row>
    <row r="55" spans="5:18" ht="14.25">
      <c r="E55" s="240"/>
      <c r="F55" s="240"/>
      <c r="G55" s="240"/>
      <c r="H55" s="240"/>
      <c r="I55" s="240"/>
      <c r="J55" s="240"/>
      <c r="K55" s="240"/>
      <c r="L55" s="240"/>
      <c r="M55" s="243"/>
      <c r="N55" s="240"/>
      <c r="O55" s="240"/>
      <c r="P55" s="240"/>
      <c r="Q55" s="240"/>
      <c r="R55" s="240"/>
    </row>
    <row r="56" ht="14.25">
      <c r="M56" s="243"/>
    </row>
    <row r="57" ht="14.25">
      <c r="M57" s="243"/>
    </row>
    <row r="58" ht="14.25">
      <c r="M58" s="243"/>
    </row>
    <row r="59" ht="14.25">
      <c r="M59" s="243"/>
    </row>
  </sheetData>
  <sheetProtection/>
  <mergeCells count="2">
    <mergeCell ref="B4:D4"/>
    <mergeCell ref="B36:D36"/>
  </mergeCells>
  <conditionalFormatting sqref="E11:E12 E6:E8 E28:E30 E15:E16 E19:E21 E24:E25 E34">
    <cfRule type="cellIs" priority="2" dxfId="0" operator="lessThanOrEqual" stopIfTrue="1">
      <formula>0</formula>
    </cfRule>
  </conditionalFormatting>
  <conditionalFormatting sqref="E33">
    <cfRule type="cellIs" priority="1" dxfId="0" operator="lessThanOrEqual" stopIfTrue="1">
      <formula>0</formula>
    </cfRule>
  </conditionalFormatting>
  <dataValidations count="2">
    <dataValidation type="whole" allowBlank="1" showInputMessage="1" showErrorMessage="1" promptTitle="Évaluation" prompt="0 à 100%" errorTitle="Évaluation non valide" error="Les valeurs permises de l'évaluation sont de 0 à 100%" sqref="F11:J12 F6:J8 F28:J30 F15:J16 F19:J21 F24:J25 F33:J34">
      <formula1>0</formula1>
      <formula2>100</formula2>
    </dataValidation>
    <dataValidation type="whole" allowBlank="1" showInputMessage="1" showErrorMessage="1" promptTitle="Pondération" prompt="Entrer 1, 2 ou 3" errorTitle="Pondération invalide" error="Les valeurs permises de la pondération sont 1, 2 ou 3" sqref="E11:E12 E6:E8 E28:E30 E15:E16 E19:E21 E24:E25 E33:E34">
      <formula1>1</formula1>
      <formula2>3</formula2>
    </dataValidation>
  </dataValidations>
  <printOptions horizontalCentered="1" verticalCentered="1"/>
  <pageMargins left="0.2362204724409449" right="0.2362204724409449" top="0.5118110236220472" bottom="0.5118110236220472" header="0.2362204724409449" footer="0.2362204724409449"/>
  <pageSetup fitToHeight="1" fitToWidth="1" horizontalDpi="4000" verticalDpi="4000" orientation="landscape" scale="48" r:id="rId3"/>
  <headerFooter alignWithMargins="0">
    <oddHeader>&amp;L&amp;"Arial,Normal"&amp;12Analyse de développement durable&amp;C&amp;"Arial,Italique"&amp;18Dimension économique&amp;R&amp;"Arial,Normal"&amp;14&amp;D</oddHeader>
    <oddFooter>&amp;L&amp;"Arial,Normal"Référence : Villeneuve, C. et Riffon, O., 2011&amp;C&amp;"Arial,Normal"Comment réaliser une analyse de développement durable? &amp;R&amp;"Arial,Normal"&amp;9Département des  sciences fondamentales, UQAC</oddFooter>
  </headerFooter>
  <legacyDrawing r:id="rId2"/>
</worksheet>
</file>

<file path=xl/worksheets/sheet7.xml><?xml version="1.0" encoding="utf-8"?>
<worksheet xmlns="http://schemas.openxmlformats.org/spreadsheetml/2006/main" xmlns:r="http://schemas.openxmlformats.org/officeDocument/2006/relationships">
  <sheetPr>
    <tabColor theme="5" tint="0.39998000860214233"/>
    <pageSetUpPr fitToPage="1"/>
  </sheetPr>
  <dimension ref="B2:R61"/>
  <sheetViews>
    <sheetView zoomScale="75" zoomScaleNormal="75" zoomScalePageLayoutView="0" workbookViewId="0" topLeftCell="A1">
      <selection activeCell="A1" sqref="A1"/>
    </sheetView>
  </sheetViews>
  <sheetFormatPr defaultColWidth="10.8515625" defaultRowHeight="12.75"/>
  <cols>
    <col min="1" max="1" width="1.421875" style="20" customWidth="1"/>
    <col min="2" max="2" width="3.28125" style="17" customWidth="1"/>
    <col min="3" max="3" width="5.8515625" style="18" customWidth="1"/>
    <col min="4" max="4" width="45.7109375" style="19" customWidth="1"/>
    <col min="5" max="10" width="6.7109375" style="20" customWidth="1"/>
    <col min="11" max="12" width="45.7109375" style="20" customWidth="1"/>
    <col min="13" max="13" width="33.7109375" style="20" customWidth="1"/>
    <col min="14" max="18" width="5.28125" style="20" hidden="1" customWidth="1"/>
    <col min="19" max="19" width="2.00390625" style="20" customWidth="1"/>
    <col min="20" max="20" width="2.7109375" style="20" customWidth="1"/>
    <col min="21" max="16384" width="10.8515625" style="20" customWidth="1"/>
  </cols>
  <sheetData>
    <row r="1" ht="9" customHeight="1" thickBot="1"/>
    <row r="2" spans="2:18" ht="21.75" customHeight="1">
      <c r="B2" s="244" t="s">
        <v>199</v>
      </c>
      <c r="C2" s="245"/>
      <c r="D2" s="245"/>
      <c r="E2" s="245"/>
      <c r="F2" s="245"/>
      <c r="G2" s="245"/>
      <c r="H2" s="245"/>
      <c r="I2" s="245"/>
      <c r="J2" s="245"/>
      <c r="K2" s="245"/>
      <c r="L2" s="245"/>
      <c r="M2" s="246"/>
      <c r="N2" s="21"/>
      <c r="O2" s="22"/>
      <c r="P2" s="22"/>
      <c r="Q2" s="22"/>
      <c r="R2" s="23"/>
    </row>
    <row r="3" spans="2:18" ht="21.75" customHeight="1" thickBot="1">
      <c r="B3" s="247"/>
      <c r="C3" s="248"/>
      <c r="D3" s="249"/>
      <c r="E3" s="249"/>
      <c r="F3" s="249"/>
      <c r="G3" s="249"/>
      <c r="H3" s="249"/>
      <c r="I3" s="249"/>
      <c r="J3" s="249"/>
      <c r="K3" s="249"/>
      <c r="L3" s="249"/>
      <c r="M3" s="250"/>
      <c r="N3" s="28"/>
      <c r="O3" s="26"/>
      <c r="P3" s="26"/>
      <c r="Q3" s="26"/>
      <c r="R3" s="27"/>
    </row>
    <row r="4" spans="2:18" s="33" customFormat="1" ht="49.5" customHeight="1" thickBot="1">
      <c r="B4" s="419" t="s">
        <v>142</v>
      </c>
      <c r="C4" s="420"/>
      <c r="D4" s="421"/>
      <c r="E4" s="251" t="s">
        <v>60</v>
      </c>
      <c r="F4" s="252" t="s">
        <v>61</v>
      </c>
      <c r="G4" s="253" t="s">
        <v>62</v>
      </c>
      <c r="H4" s="253" t="s">
        <v>63</v>
      </c>
      <c r="I4" s="253" t="s">
        <v>64</v>
      </c>
      <c r="J4" s="253" t="s">
        <v>65</v>
      </c>
      <c r="K4" s="254" t="s">
        <v>66</v>
      </c>
      <c r="L4" s="254" t="s">
        <v>173</v>
      </c>
      <c r="M4" s="285" t="s">
        <v>67</v>
      </c>
      <c r="N4" s="31" t="s">
        <v>3</v>
      </c>
      <c r="O4" s="31" t="s">
        <v>4</v>
      </c>
      <c r="P4" s="31" t="s">
        <v>5</v>
      </c>
      <c r="Q4" s="31" t="s">
        <v>6</v>
      </c>
      <c r="R4" s="31" t="s">
        <v>7</v>
      </c>
    </row>
    <row r="5" spans="2:18" s="40" customFormat="1" ht="21.75" customHeight="1">
      <c r="B5" s="34">
        <v>1</v>
      </c>
      <c r="C5" s="35" t="s">
        <v>200</v>
      </c>
      <c r="D5" s="35"/>
      <c r="E5" s="36"/>
      <c r="F5" s="36"/>
      <c r="G5" s="36"/>
      <c r="H5" s="36"/>
      <c r="I5" s="36"/>
      <c r="J5" s="36"/>
      <c r="K5" s="36"/>
      <c r="L5" s="36"/>
      <c r="M5" s="37"/>
      <c r="N5" s="38"/>
      <c r="O5" s="35"/>
      <c r="P5" s="35"/>
      <c r="Q5" s="35"/>
      <c r="R5" s="39"/>
    </row>
    <row r="6" spans="2:18" s="33" customFormat="1" ht="42" customHeight="1">
      <c r="B6" s="41"/>
      <c r="C6" s="263" t="s">
        <v>16</v>
      </c>
      <c r="D6" s="261" t="s">
        <v>201</v>
      </c>
      <c r="E6" s="43"/>
      <c r="F6" s="44"/>
      <c r="G6" s="45"/>
      <c r="H6" s="45"/>
      <c r="I6" s="45"/>
      <c r="J6" s="46"/>
      <c r="K6" s="47"/>
      <c r="L6" s="272"/>
      <c r="M6" s="48"/>
      <c r="N6" s="49">
        <f>$E6*F6/100</f>
        <v>0</v>
      </c>
      <c r="O6" s="50">
        <f aca="true" t="shared" si="0" ref="O6:R8">$E6*G6/100</f>
        <v>0</v>
      </c>
      <c r="P6" s="50">
        <f t="shared" si="0"/>
        <v>0</v>
      </c>
      <c r="Q6" s="50">
        <f t="shared" si="0"/>
        <v>0</v>
      </c>
      <c r="R6" s="51">
        <f t="shared" si="0"/>
        <v>0</v>
      </c>
    </row>
    <row r="7" spans="2:18" ht="42" customHeight="1">
      <c r="B7" s="41"/>
      <c r="C7" s="263" t="s">
        <v>17</v>
      </c>
      <c r="D7" s="261" t="s">
        <v>202</v>
      </c>
      <c r="E7" s="52"/>
      <c r="F7" s="53"/>
      <c r="G7" s="54"/>
      <c r="H7" s="54"/>
      <c r="I7" s="54"/>
      <c r="J7" s="55"/>
      <c r="K7" s="56"/>
      <c r="L7" s="273"/>
      <c r="M7" s="57"/>
      <c r="N7" s="58">
        <f>$E7*F7/100</f>
        <v>0</v>
      </c>
      <c r="O7" s="59">
        <f>$E7*G7/100</f>
        <v>0</v>
      </c>
      <c r="P7" s="59">
        <f>$E7*H7/100</f>
        <v>0</v>
      </c>
      <c r="Q7" s="59">
        <f>$E7*I7/100</f>
        <v>0</v>
      </c>
      <c r="R7" s="60">
        <f>$E7*J7/100</f>
        <v>0</v>
      </c>
    </row>
    <row r="8" spans="2:18" ht="42" customHeight="1">
      <c r="B8" s="41"/>
      <c r="C8" s="263" t="s">
        <v>18</v>
      </c>
      <c r="D8" s="261" t="s">
        <v>203</v>
      </c>
      <c r="E8" s="52"/>
      <c r="F8" s="53"/>
      <c r="G8" s="54"/>
      <c r="H8" s="54"/>
      <c r="I8" s="54"/>
      <c r="J8" s="55"/>
      <c r="K8" s="56"/>
      <c r="L8" s="273"/>
      <c r="M8" s="57"/>
      <c r="N8" s="58">
        <f>$E8*F8/100</f>
        <v>0</v>
      </c>
      <c r="O8" s="59">
        <f t="shared" si="0"/>
        <v>0</v>
      </c>
      <c r="P8" s="59">
        <f t="shared" si="0"/>
        <v>0</v>
      </c>
      <c r="Q8" s="59">
        <f t="shared" si="0"/>
        <v>0</v>
      </c>
      <c r="R8" s="60">
        <f t="shared" si="0"/>
        <v>0</v>
      </c>
    </row>
    <row r="9" spans="2:18" s="40" customFormat="1" ht="21.75" customHeight="1" thickBot="1">
      <c r="B9" s="182"/>
      <c r="C9" s="316"/>
      <c r="D9" s="317" t="s">
        <v>77</v>
      </c>
      <c r="E9" s="318">
        <f>SUM(E6:E8)</f>
        <v>0</v>
      </c>
      <c r="F9" s="319">
        <f>IF($E9&lt;&gt;0,SUM(N6:N8)/$E9,0)</f>
        <v>0</v>
      </c>
      <c r="G9" s="320">
        <f>IF($E9&lt;&gt;0,SUM(O6:O8)/$E9,0)</f>
        <v>0</v>
      </c>
      <c r="H9" s="320">
        <f>IF($E9&lt;&gt;0,SUM(P6:P8)/$E9,0)</f>
        <v>0</v>
      </c>
      <c r="I9" s="320">
        <f>IF($E9&lt;&gt;0,SUM(Q6:Q8)/$E9,0)</f>
        <v>0</v>
      </c>
      <c r="J9" s="321">
        <f>IF($E9&lt;&gt;0,SUM(R6:R8)/$E9,0)</f>
        <v>0</v>
      </c>
      <c r="K9" s="322"/>
      <c r="L9" s="322"/>
      <c r="M9" s="323"/>
      <c r="N9" s="68"/>
      <c r="O9" s="62"/>
      <c r="P9" s="62"/>
      <c r="Q9" s="62"/>
      <c r="R9" s="69"/>
    </row>
    <row r="10" spans="2:18" s="40" customFormat="1" ht="21.75" customHeight="1">
      <c r="B10" s="34">
        <v>2</v>
      </c>
      <c r="C10" s="35" t="s">
        <v>204</v>
      </c>
      <c r="D10" s="35"/>
      <c r="E10" s="36"/>
      <c r="F10" s="36"/>
      <c r="G10" s="36"/>
      <c r="H10" s="36"/>
      <c r="I10" s="36"/>
      <c r="J10" s="36"/>
      <c r="K10" s="206"/>
      <c r="L10" s="206"/>
      <c r="M10" s="207"/>
      <c r="N10" s="62"/>
      <c r="O10" s="62"/>
      <c r="P10" s="62"/>
      <c r="Q10" s="62"/>
      <c r="R10" s="69"/>
    </row>
    <row r="11" spans="2:18" ht="42" customHeight="1">
      <c r="B11" s="330"/>
      <c r="C11" s="334" t="s">
        <v>19</v>
      </c>
      <c r="D11" s="335" t="s">
        <v>205</v>
      </c>
      <c r="E11" s="43"/>
      <c r="F11" s="44"/>
      <c r="G11" s="45"/>
      <c r="H11" s="45"/>
      <c r="I11" s="45"/>
      <c r="J11" s="46"/>
      <c r="K11" s="70"/>
      <c r="L11" s="274"/>
      <c r="M11" s="48"/>
      <c r="N11" s="49">
        <f aca="true" t="shared" si="1" ref="N11:R16">$E11*F11/100</f>
        <v>0</v>
      </c>
      <c r="O11" s="50">
        <f t="shared" si="1"/>
        <v>0</v>
      </c>
      <c r="P11" s="50">
        <f t="shared" si="1"/>
        <v>0</v>
      </c>
      <c r="Q11" s="50">
        <f t="shared" si="1"/>
        <v>0</v>
      </c>
      <c r="R11" s="51">
        <f t="shared" si="1"/>
        <v>0</v>
      </c>
    </row>
    <row r="12" spans="2:18" ht="42" customHeight="1">
      <c r="B12" s="41"/>
      <c r="C12" s="263" t="s">
        <v>21</v>
      </c>
      <c r="D12" s="261" t="s">
        <v>206</v>
      </c>
      <c r="E12" s="71"/>
      <c r="F12" s="72"/>
      <c r="G12" s="73"/>
      <c r="H12" s="73"/>
      <c r="I12" s="73"/>
      <c r="J12" s="74"/>
      <c r="K12" s="75"/>
      <c r="L12" s="275"/>
      <c r="M12" s="76"/>
      <c r="N12" s="77">
        <f>$E12*F12/100</f>
        <v>0</v>
      </c>
      <c r="O12" s="78">
        <f>$E12*G12/100</f>
        <v>0</v>
      </c>
      <c r="P12" s="78">
        <f>$E12*H12/100</f>
        <v>0</v>
      </c>
      <c r="Q12" s="78">
        <f>$E12*I12/100</f>
        <v>0</v>
      </c>
      <c r="R12" s="79">
        <f>$E12*J12/100</f>
        <v>0</v>
      </c>
    </row>
    <row r="13" spans="2:18" ht="42" customHeight="1">
      <c r="B13" s="41"/>
      <c r="C13" s="263" t="s">
        <v>22</v>
      </c>
      <c r="D13" s="261" t="s">
        <v>207</v>
      </c>
      <c r="E13" s="71"/>
      <c r="F13" s="72"/>
      <c r="G13" s="73"/>
      <c r="H13" s="73"/>
      <c r="I13" s="73"/>
      <c r="J13" s="74"/>
      <c r="K13" s="75"/>
      <c r="L13" s="275"/>
      <c r="M13" s="76"/>
      <c r="N13" s="77">
        <f t="shared" si="1"/>
        <v>0</v>
      </c>
      <c r="O13" s="78">
        <f t="shared" si="1"/>
        <v>0</v>
      </c>
      <c r="P13" s="78">
        <f t="shared" si="1"/>
        <v>0</v>
      </c>
      <c r="Q13" s="78">
        <f t="shared" si="1"/>
        <v>0</v>
      </c>
      <c r="R13" s="79">
        <f t="shared" si="1"/>
        <v>0</v>
      </c>
    </row>
    <row r="14" spans="2:18" ht="42" customHeight="1">
      <c r="B14" s="41"/>
      <c r="C14" s="263" t="s">
        <v>23</v>
      </c>
      <c r="D14" s="261" t="s">
        <v>208</v>
      </c>
      <c r="E14" s="71"/>
      <c r="F14" s="72"/>
      <c r="G14" s="73"/>
      <c r="H14" s="73"/>
      <c r="I14" s="73"/>
      <c r="J14" s="74"/>
      <c r="K14" s="75"/>
      <c r="L14" s="275"/>
      <c r="M14" s="76"/>
      <c r="N14" s="77">
        <f>$E14*F14/100</f>
        <v>0</v>
      </c>
      <c r="O14" s="78">
        <f>$E14*G14/100</f>
        <v>0</v>
      </c>
      <c r="P14" s="78">
        <f>$E14*H14/100</f>
        <v>0</v>
      </c>
      <c r="Q14" s="78">
        <f>$E14*I14/100</f>
        <v>0</v>
      </c>
      <c r="R14" s="79">
        <f>$E14*J14/100</f>
        <v>0</v>
      </c>
    </row>
    <row r="15" spans="2:18" ht="42" customHeight="1">
      <c r="B15" s="41"/>
      <c r="C15" s="263" t="s">
        <v>24</v>
      </c>
      <c r="D15" s="261" t="s">
        <v>209</v>
      </c>
      <c r="E15" s="71"/>
      <c r="F15" s="72"/>
      <c r="G15" s="73"/>
      <c r="H15" s="73"/>
      <c r="I15" s="73"/>
      <c r="J15" s="74"/>
      <c r="K15" s="75"/>
      <c r="L15" s="275"/>
      <c r="M15" s="76"/>
      <c r="N15" s="77">
        <f t="shared" si="1"/>
        <v>0</v>
      </c>
      <c r="O15" s="78">
        <f t="shared" si="1"/>
        <v>0</v>
      </c>
      <c r="P15" s="78">
        <f t="shared" si="1"/>
        <v>0</v>
      </c>
      <c r="Q15" s="78">
        <f t="shared" si="1"/>
        <v>0</v>
      </c>
      <c r="R15" s="79">
        <f t="shared" si="1"/>
        <v>0</v>
      </c>
    </row>
    <row r="16" spans="2:18" ht="42" customHeight="1">
      <c r="B16" s="41"/>
      <c r="C16" s="263" t="s">
        <v>20</v>
      </c>
      <c r="D16" s="261" t="s">
        <v>210</v>
      </c>
      <c r="E16" s="52"/>
      <c r="F16" s="53"/>
      <c r="G16" s="54"/>
      <c r="H16" s="54"/>
      <c r="I16" s="54"/>
      <c r="J16" s="55"/>
      <c r="K16" s="56"/>
      <c r="L16" s="273"/>
      <c r="M16" s="57"/>
      <c r="N16" s="58">
        <f t="shared" si="1"/>
        <v>0</v>
      </c>
      <c r="O16" s="59">
        <f t="shared" si="1"/>
        <v>0</v>
      </c>
      <c r="P16" s="59">
        <f t="shared" si="1"/>
        <v>0</v>
      </c>
      <c r="Q16" s="59">
        <f t="shared" si="1"/>
        <v>0</v>
      </c>
      <c r="R16" s="60">
        <f t="shared" si="1"/>
        <v>0</v>
      </c>
    </row>
    <row r="17" spans="2:18" s="40" customFormat="1" ht="21.75" customHeight="1" thickBot="1">
      <c r="B17" s="289"/>
      <c r="C17" s="290"/>
      <c r="D17" s="296" t="s">
        <v>78</v>
      </c>
      <c r="E17" s="297">
        <f>SUM(E11:E16)</f>
        <v>0</v>
      </c>
      <c r="F17" s="298">
        <f>IF($E17&lt;&gt;0,SUM(N11:N16)/$E17,0)</f>
        <v>0</v>
      </c>
      <c r="G17" s="299">
        <f>IF($E17&lt;&gt;0,SUM(O11:O16)/$E17,0)</f>
        <v>0</v>
      </c>
      <c r="H17" s="299">
        <f>IF($E17&lt;&gt;0,SUM(P11:P16)/$E17,0)</f>
        <v>0</v>
      </c>
      <c r="I17" s="299">
        <f>IF($E17&lt;&gt;0,SUM(Q11:Q16)/$E17,0)</f>
        <v>0</v>
      </c>
      <c r="J17" s="300">
        <f>IF($E17&lt;&gt;0,SUM(R11:R16)/$E17,0)</f>
        <v>0</v>
      </c>
      <c r="K17" s="291"/>
      <c r="L17" s="291"/>
      <c r="M17" s="292"/>
      <c r="N17" s="68"/>
      <c r="O17" s="62"/>
      <c r="P17" s="62"/>
      <c r="Q17" s="62"/>
      <c r="R17" s="69"/>
    </row>
    <row r="18" spans="2:18" s="40" customFormat="1" ht="21.75" customHeight="1">
      <c r="B18" s="61">
        <v>3</v>
      </c>
      <c r="C18" s="62" t="s">
        <v>211</v>
      </c>
      <c r="D18" s="62"/>
      <c r="E18" s="64"/>
      <c r="F18" s="64"/>
      <c r="G18" s="64"/>
      <c r="H18" s="64"/>
      <c r="I18" s="64"/>
      <c r="J18" s="64"/>
      <c r="K18" s="66"/>
      <c r="L18" s="66"/>
      <c r="M18" s="67"/>
      <c r="N18" s="68"/>
      <c r="O18" s="62"/>
      <c r="P18" s="62"/>
      <c r="Q18" s="62"/>
      <c r="R18" s="69"/>
    </row>
    <row r="19" spans="2:18" ht="42" customHeight="1">
      <c r="B19" s="41"/>
      <c r="C19" s="263" t="s">
        <v>25</v>
      </c>
      <c r="D19" s="261" t="s">
        <v>212</v>
      </c>
      <c r="E19" s="43"/>
      <c r="F19" s="44"/>
      <c r="G19" s="45"/>
      <c r="H19" s="45"/>
      <c r="I19" s="45"/>
      <c r="J19" s="46"/>
      <c r="K19" s="80"/>
      <c r="L19" s="276"/>
      <c r="M19" s="48"/>
      <c r="N19" s="49">
        <f aca="true" t="shared" si="2" ref="N19:R20">$E19*F19/100</f>
        <v>0</v>
      </c>
      <c r="O19" s="50">
        <f t="shared" si="2"/>
        <v>0</v>
      </c>
      <c r="P19" s="50">
        <f t="shared" si="2"/>
        <v>0</v>
      </c>
      <c r="Q19" s="50">
        <f t="shared" si="2"/>
        <v>0</v>
      </c>
      <c r="R19" s="51">
        <f t="shared" si="2"/>
        <v>0</v>
      </c>
    </row>
    <row r="20" spans="2:18" ht="42" customHeight="1">
      <c r="B20" s="41"/>
      <c r="C20" s="263" t="s">
        <v>26</v>
      </c>
      <c r="D20" s="261" t="s">
        <v>213</v>
      </c>
      <c r="E20" s="71"/>
      <c r="F20" s="72"/>
      <c r="G20" s="73"/>
      <c r="H20" s="73"/>
      <c r="I20" s="73"/>
      <c r="J20" s="74"/>
      <c r="K20" s="75"/>
      <c r="L20" s="275"/>
      <c r="M20" s="81"/>
      <c r="N20" s="77">
        <f t="shared" si="2"/>
        <v>0</v>
      </c>
      <c r="O20" s="78">
        <f t="shared" si="2"/>
        <v>0</v>
      </c>
      <c r="P20" s="78">
        <f t="shared" si="2"/>
        <v>0</v>
      </c>
      <c r="Q20" s="78">
        <f t="shared" si="2"/>
        <v>0</v>
      </c>
      <c r="R20" s="79">
        <f t="shared" si="2"/>
        <v>0</v>
      </c>
    </row>
    <row r="21" spans="2:18" s="40" customFormat="1" ht="21.75" customHeight="1" thickBot="1">
      <c r="B21" s="289"/>
      <c r="C21" s="290"/>
      <c r="D21" s="296" t="s">
        <v>79</v>
      </c>
      <c r="E21" s="297">
        <f>SUM(E19:E20)</f>
        <v>0</v>
      </c>
      <c r="F21" s="298">
        <f>IF($E21&lt;&gt;0,SUM(N19:N20)/$E21,0)</f>
        <v>0</v>
      </c>
      <c r="G21" s="299">
        <f>IF($E21&lt;&gt;0,SUM(O19:O20)/$E21,0)</f>
        <v>0</v>
      </c>
      <c r="H21" s="299">
        <f>IF($E21&lt;&gt;0,SUM(P19:P20)/$E21,0)</f>
        <v>0</v>
      </c>
      <c r="I21" s="299">
        <f>IF($E21&lt;&gt;0,SUM(Q19:Q20)/$E21,0)</f>
        <v>0</v>
      </c>
      <c r="J21" s="300">
        <f>IF($E21&lt;&gt;0,SUM(R19:R20)/$E21,0)</f>
        <v>0</v>
      </c>
      <c r="K21" s="291"/>
      <c r="L21" s="291"/>
      <c r="M21" s="292"/>
      <c r="N21" s="68"/>
      <c r="O21" s="62"/>
      <c r="P21" s="62"/>
      <c r="Q21" s="62"/>
      <c r="R21" s="69"/>
    </row>
    <row r="22" spans="2:18" s="40" customFormat="1" ht="21.75" customHeight="1">
      <c r="B22" s="61">
        <v>4</v>
      </c>
      <c r="C22" s="62" t="s">
        <v>214</v>
      </c>
      <c r="D22" s="62"/>
      <c r="E22" s="64"/>
      <c r="F22" s="64"/>
      <c r="G22" s="64"/>
      <c r="H22" s="64"/>
      <c r="I22" s="64"/>
      <c r="J22" s="64"/>
      <c r="K22" s="66"/>
      <c r="L22" s="66"/>
      <c r="M22" s="67"/>
      <c r="N22" s="68"/>
      <c r="O22" s="62"/>
      <c r="P22" s="62"/>
      <c r="Q22" s="62"/>
      <c r="R22" s="69"/>
    </row>
    <row r="23" spans="2:18" ht="42" customHeight="1">
      <c r="B23" s="41"/>
      <c r="C23" s="263" t="s">
        <v>28</v>
      </c>
      <c r="D23" s="261" t="s">
        <v>215</v>
      </c>
      <c r="E23" s="43"/>
      <c r="F23" s="44"/>
      <c r="G23" s="45"/>
      <c r="H23" s="45"/>
      <c r="I23" s="45"/>
      <c r="J23" s="46"/>
      <c r="K23" s="70"/>
      <c r="L23" s="274"/>
      <c r="M23" s="48"/>
      <c r="N23" s="49">
        <f aca="true" t="shared" si="3" ref="N23:R27">$E23*F23/100</f>
        <v>0</v>
      </c>
      <c r="O23" s="50">
        <f t="shared" si="3"/>
        <v>0</v>
      </c>
      <c r="P23" s="50">
        <f t="shared" si="3"/>
        <v>0</v>
      </c>
      <c r="Q23" s="50">
        <f t="shared" si="3"/>
        <v>0</v>
      </c>
      <c r="R23" s="51">
        <f t="shared" si="3"/>
        <v>0</v>
      </c>
    </row>
    <row r="24" spans="2:18" ht="42" customHeight="1">
      <c r="B24" s="41"/>
      <c r="C24" s="263" t="s">
        <v>29</v>
      </c>
      <c r="D24" s="261" t="s">
        <v>216</v>
      </c>
      <c r="E24" s="71"/>
      <c r="F24" s="72"/>
      <c r="G24" s="73"/>
      <c r="H24" s="73"/>
      <c r="I24" s="73"/>
      <c r="J24" s="74"/>
      <c r="K24" s="75"/>
      <c r="L24" s="275"/>
      <c r="M24" s="76"/>
      <c r="N24" s="77">
        <f t="shared" si="3"/>
        <v>0</v>
      </c>
      <c r="O24" s="78">
        <f t="shared" si="3"/>
        <v>0</v>
      </c>
      <c r="P24" s="78">
        <f t="shared" si="3"/>
        <v>0</v>
      </c>
      <c r="Q24" s="78">
        <f t="shared" si="3"/>
        <v>0</v>
      </c>
      <c r="R24" s="79">
        <f t="shared" si="3"/>
        <v>0</v>
      </c>
    </row>
    <row r="25" spans="2:18" ht="42" customHeight="1">
      <c r="B25" s="41"/>
      <c r="C25" s="263" t="s">
        <v>30</v>
      </c>
      <c r="D25" s="261" t="s">
        <v>217</v>
      </c>
      <c r="E25" s="71"/>
      <c r="F25" s="72"/>
      <c r="G25" s="73"/>
      <c r="H25" s="73"/>
      <c r="I25" s="73"/>
      <c r="J25" s="74"/>
      <c r="K25" s="75"/>
      <c r="L25" s="275"/>
      <c r="M25" s="76"/>
      <c r="N25" s="77">
        <f>$E25*F25/100</f>
        <v>0</v>
      </c>
      <c r="O25" s="78">
        <f>$E25*G25/100</f>
        <v>0</v>
      </c>
      <c r="P25" s="78">
        <f>$E25*H25/100</f>
        <v>0</v>
      </c>
      <c r="Q25" s="78">
        <f>$E25*I25/100</f>
        <v>0</v>
      </c>
      <c r="R25" s="79">
        <f>$E25*J25/100</f>
        <v>0</v>
      </c>
    </row>
    <row r="26" spans="2:18" ht="42" customHeight="1">
      <c r="B26" s="41"/>
      <c r="C26" s="263" t="s">
        <v>45</v>
      </c>
      <c r="D26" s="261" t="s">
        <v>218</v>
      </c>
      <c r="E26" s="71"/>
      <c r="F26" s="72"/>
      <c r="G26" s="73"/>
      <c r="H26" s="73"/>
      <c r="I26" s="73"/>
      <c r="J26" s="74"/>
      <c r="K26" s="75"/>
      <c r="L26" s="275"/>
      <c r="M26" s="76"/>
      <c r="N26" s="77">
        <f t="shared" si="3"/>
        <v>0</v>
      </c>
      <c r="O26" s="78">
        <f t="shared" si="3"/>
        <v>0</v>
      </c>
      <c r="P26" s="78">
        <f t="shared" si="3"/>
        <v>0</v>
      </c>
      <c r="Q26" s="78">
        <f t="shared" si="3"/>
        <v>0</v>
      </c>
      <c r="R26" s="79">
        <f t="shared" si="3"/>
        <v>0</v>
      </c>
    </row>
    <row r="27" spans="2:18" ht="42" customHeight="1">
      <c r="B27" s="41"/>
      <c r="C27" s="263" t="s">
        <v>46</v>
      </c>
      <c r="D27" s="261" t="s">
        <v>219</v>
      </c>
      <c r="E27" s="71"/>
      <c r="F27" s="72"/>
      <c r="G27" s="73"/>
      <c r="H27" s="73"/>
      <c r="I27" s="73"/>
      <c r="J27" s="74"/>
      <c r="K27" s="75"/>
      <c r="L27" s="275"/>
      <c r="M27" s="76"/>
      <c r="N27" s="77">
        <f t="shared" si="3"/>
        <v>0</v>
      </c>
      <c r="O27" s="78">
        <f t="shared" si="3"/>
        <v>0</v>
      </c>
      <c r="P27" s="78">
        <f t="shared" si="3"/>
        <v>0</v>
      </c>
      <c r="Q27" s="78">
        <f t="shared" si="3"/>
        <v>0</v>
      </c>
      <c r="R27" s="79">
        <f t="shared" si="3"/>
        <v>0</v>
      </c>
    </row>
    <row r="28" spans="2:18" s="40" customFormat="1" ht="21.75" customHeight="1" thickBot="1">
      <c r="B28" s="182"/>
      <c r="C28" s="316"/>
      <c r="D28" s="317" t="s">
        <v>80</v>
      </c>
      <c r="E28" s="318">
        <f>SUM(E23:E27)</f>
        <v>0</v>
      </c>
      <c r="F28" s="319">
        <f>IF($E28&lt;&gt;0,SUM(N23:N27)/$E28,0)</f>
        <v>0</v>
      </c>
      <c r="G28" s="320">
        <f>IF($E28&lt;&gt;0,SUM(O23:O27)/$E28,0)</f>
        <v>0</v>
      </c>
      <c r="H28" s="320">
        <f>IF($E28&lt;&gt;0,SUM(P23:P27)/$E28,0)</f>
        <v>0</v>
      </c>
      <c r="I28" s="320">
        <f>IF($E28&lt;&gt;0,SUM(Q23:Q27)/$E28,0)</f>
        <v>0</v>
      </c>
      <c r="J28" s="321">
        <f>IF($E28&lt;&gt;0,SUM(R23:R27)/$E28,0)</f>
        <v>0</v>
      </c>
      <c r="K28" s="322"/>
      <c r="L28" s="322"/>
      <c r="M28" s="323"/>
      <c r="N28" s="68"/>
      <c r="O28" s="62"/>
      <c r="P28" s="62"/>
      <c r="Q28" s="62"/>
      <c r="R28" s="69"/>
    </row>
    <row r="29" spans="2:18" s="82" customFormat="1" ht="21.75" customHeight="1">
      <c r="B29" s="34">
        <v>5</v>
      </c>
      <c r="C29" s="35" t="s">
        <v>220</v>
      </c>
      <c r="D29" s="35"/>
      <c r="E29" s="36"/>
      <c r="F29" s="36"/>
      <c r="G29" s="36"/>
      <c r="H29" s="36"/>
      <c r="I29" s="36"/>
      <c r="J29" s="36"/>
      <c r="K29" s="206"/>
      <c r="L29" s="206"/>
      <c r="M29" s="207"/>
      <c r="N29" s="62"/>
      <c r="O29" s="62"/>
      <c r="P29" s="62"/>
      <c r="Q29" s="62"/>
      <c r="R29" s="69"/>
    </row>
    <row r="30" spans="2:18" ht="42" customHeight="1">
      <c r="B30" s="330"/>
      <c r="C30" s="334" t="s">
        <v>31</v>
      </c>
      <c r="D30" s="335" t="s">
        <v>221</v>
      </c>
      <c r="E30" s="43"/>
      <c r="F30" s="44"/>
      <c r="G30" s="45"/>
      <c r="H30" s="45"/>
      <c r="I30" s="45"/>
      <c r="J30" s="46"/>
      <c r="K30" s="70"/>
      <c r="L30" s="274"/>
      <c r="M30" s="48"/>
      <c r="N30" s="49">
        <f aca="true" t="shared" si="4" ref="N30:R31">$E30*F30/100</f>
        <v>0</v>
      </c>
      <c r="O30" s="50">
        <f t="shared" si="4"/>
        <v>0</v>
      </c>
      <c r="P30" s="50">
        <f t="shared" si="4"/>
        <v>0</v>
      </c>
      <c r="Q30" s="50">
        <f t="shared" si="4"/>
        <v>0</v>
      </c>
      <c r="R30" s="51">
        <f t="shared" si="4"/>
        <v>0</v>
      </c>
    </row>
    <row r="31" spans="2:18" ht="42" customHeight="1">
      <c r="B31" s="41"/>
      <c r="C31" s="263" t="s">
        <v>32</v>
      </c>
      <c r="D31" s="261" t="s">
        <v>222</v>
      </c>
      <c r="E31" s="71"/>
      <c r="F31" s="72"/>
      <c r="G31" s="73"/>
      <c r="H31" s="73"/>
      <c r="I31" s="73"/>
      <c r="J31" s="74"/>
      <c r="K31" s="75"/>
      <c r="L31" s="275"/>
      <c r="M31" s="76"/>
      <c r="N31" s="77">
        <f t="shared" si="4"/>
        <v>0</v>
      </c>
      <c r="O31" s="78">
        <f t="shared" si="4"/>
        <v>0</v>
      </c>
      <c r="P31" s="78">
        <f t="shared" si="4"/>
        <v>0</v>
      </c>
      <c r="Q31" s="78">
        <f t="shared" si="4"/>
        <v>0</v>
      </c>
      <c r="R31" s="79">
        <f t="shared" si="4"/>
        <v>0</v>
      </c>
    </row>
    <row r="32" spans="2:18" s="40" customFormat="1" ht="21.75" customHeight="1" thickBot="1">
      <c r="B32" s="289"/>
      <c r="C32" s="290"/>
      <c r="D32" s="296" t="s">
        <v>81</v>
      </c>
      <c r="E32" s="297">
        <f>SUM(E30:E31)</f>
        <v>0</v>
      </c>
      <c r="F32" s="298">
        <f>IF($E32&lt;&gt;0,SUM(N30:N31)/$E32,0)</f>
        <v>0</v>
      </c>
      <c r="G32" s="299">
        <f>IF($E32&lt;&gt;0,SUM(O30:O31)/$E32,0)</f>
        <v>0</v>
      </c>
      <c r="H32" s="299">
        <f>IF($E32&lt;&gt;0,SUM(P30:P31)/$E32,0)</f>
        <v>0</v>
      </c>
      <c r="I32" s="299">
        <f>IF($E32&lt;&gt;0,SUM(Q30:Q31)/$E32,0)</f>
        <v>0</v>
      </c>
      <c r="J32" s="300">
        <f>IF($E32&lt;&gt;0,SUM(R30:R31)/$E32,0)</f>
        <v>0</v>
      </c>
      <c r="K32" s="291"/>
      <c r="L32" s="291"/>
      <c r="M32" s="292"/>
      <c r="N32" s="68"/>
      <c r="O32" s="62"/>
      <c r="P32" s="62"/>
      <c r="Q32" s="62"/>
      <c r="R32" s="69"/>
    </row>
    <row r="33" spans="2:18" s="82" customFormat="1" ht="21.75" customHeight="1">
      <c r="B33" s="34">
        <v>6</v>
      </c>
      <c r="C33" s="35" t="s">
        <v>223</v>
      </c>
      <c r="D33" s="35"/>
      <c r="E33" s="36"/>
      <c r="F33" s="36"/>
      <c r="G33" s="36"/>
      <c r="H33" s="36"/>
      <c r="I33" s="36"/>
      <c r="J33" s="36"/>
      <c r="K33" s="206"/>
      <c r="L33" s="206"/>
      <c r="M33" s="207"/>
      <c r="N33" s="68"/>
      <c r="O33" s="62"/>
      <c r="P33" s="62"/>
      <c r="Q33" s="62"/>
      <c r="R33" s="69"/>
    </row>
    <row r="34" spans="2:18" ht="42" customHeight="1">
      <c r="B34" s="330"/>
      <c r="C34" s="334" t="s">
        <v>38</v>
      </c>
      <c r="D34" s="335" t="s">
        <v>224</v>
      </c>
      <c r="E34" s="43"/>
      <c r="F34" s="44"/>
      <c r="G34" s="45"/>
      <c r="H34" s="45"/>
      <c r="I34" s="45"/>
      <c r="J34" s="46"/>
      <c r="K34" s="70"/>
      <c r="L34" s="274"/>
      <c r="M34" s="48"/>
      <c r="N34" s="49">
        <f aca="true" t="shared" si="5" ref="N34:R36">$E34*F34/100</f>
        <v>0</v>
      </c>
      <c r="O34" s="50">
        <f t="shared" si="5"/>
        <v>0</v>
      </c>
      <c r="P34" s="50">
        <f t="shared" si="5"/>
        <v>0</v>
      </c>
      <c r="Q34" s="50">
        <f t="shared" si="5"/>
        <v>0</v>
      </c>
      <c r="R34" s="51">
        <f t="shared" si="5"/>
        <v>0</v>
      </c>
    </row>
    <row r="35" spans="2:18" ht="42" customHeight="1">
      <c r="B35" s="41"/>
      <c r="C35" s="263" t="s">
        <v>39</v>
      </c>
      <c r="D35" s="261" t="s">
        <v>225</v>
      </c>
      <c r="E35" s="71"/>
      <c r="F35" s="72"/>
      <c r="G35" s="73"/>
      <c r="H35" s="73"/>
      <c r="I35" s="73"/>
      <c r="J35" s="74"/>
      <c r="K35" s="75"/>
      <c r="L35" s="275"/>
      <c r="M35" s="76"/>
      <c r="N35" s="77">
        <f t="shared" si="5"/>
        <v>0</v>
      </c>
      <c r="O35" s="78">
        <f t="shared" si="5"/>
        <v>0</v>
      </c>
      <c r="P35" s="78">
        <f t="shared" si="5"/>
        <v>0</v>
      </c>
      <c r="Q35" s="78">
        <f t="shared" si="5"/>
        <v>0</v>
      </c>
      <c r="R35" s="79">
        <f t="shared" si="5"/>
        <v>0</v>
      </c>
    </row>
    <row r="36" spans="2:18" ht="42" customHeight="1" thickBot="1">
      <c r="B36" s="41"/>
      <c r="C36" s="263" t="s">
        <v>40</v>
      </c>
      <c r="D36" s="261" t="s">
        <v>226</v>
      </c>
      <c r="E36" s="71"/>
      <c r="F36" s="72"/>
      <c r="G36" s="73"/>
      <c r="H36" s="73"/>
      <c r="I36" s="73"/>
      <c r="J36" s="74"/>
      <c r="K36" s="75"/>
      <c r="L36" s="275"/>
      <c r="M36" s="76"/>
      <c r="N36" s="85">
        <f t="shared" si="5"/>
        <v>0</v>
      </c>
      <c r="O36" s="86">
        <f t="shared" si="5"/>
        <v>0</v>
      </c>
      <c r="P36" s="86">
        <f t="shared" si="5"/>
        <v>0</v>
      </c>
      <c r="Q36" s="86">
        <f t="shared" si="5"/>
        <v>0</v>
      </c>
      <c r="R36" s="87">
        <f t="shared" si="5"/>
        <v>0</v>
      </c>
    </row>
    <row r="37" spans="2:18" s="40" customFormat="1" ht="21.75" customHeight="1" thickBot="1">
      <c r="B37" s="336"/>
      <c r="C37" s="337"/>
      <c r="D37" s="338" t="s">
        <v>83</v>
      </c>
      <c r="E37" s="339">
        <f>SUM(E34:E36)</f>
        <v>0</v>
      </c>
      <c r="F37" s="340">
        <f>IF($E37&lt;&gt;0,SUM(N34:N36)/$E37,0)</f>
        <v>0</v>
      </c>
      <c r="G37" s="341">
        <f>IF($E37&lt;&gt;0,SUM(O34:O36)/$E37,0)</f>
        <v>0</v>
      </c>
      <c r="H37" s="341">
        <f>IF($E37&lt;&gt;0,SUM(P34:P36)/$E37,0)</f>
        <v>0</v>
      </c>
      <c r="I37" s="341">
        <f>IF($E37&lt;&gt;0,SUM(Q34:Q36)/$E37,0)</f>
        <v>0</v>
      </c>
      <c r="J37" s="342">
        <f>IF($E37&lt;&gt;0,SUM(R34:R36)/$E37,0)</f>
        <v>0</v>
      </c>
      <c r="K37" s="343"/>
      <c r="L37" s="343"/>
      <c r="M37" s="344"/>
      <c r="N37" s="68"/>
      <c r="O37" s="62"/>
      <c r="P37" s="62"/>
      <c r="Q37" s="62"/>
      <c r="R37" s="69"/>
    </row>
    <row r="38" spans="2:18" ht="21.75" customHeight="1" thickBot="1">
      <c r="B38" s="422" t="s">
        <v>85</v>
      </c>
      <c r="C38" s="423"/>
      <c r="D38" s="424"/>
      <c r="E38" s="262">
        <f>SUM(E34:E36,E30:E31,E23:E27,E19:E20,E11:E16,E6:E8)</f>
        <v>0</v>
      </c>
      <c r="F38" s="332">
        <f>IF($E38&lt;&gt;0,SUM(N6:N36)/$E38,0)</f>
        <v>0</v>
      </c>
      <c r="G38" s="333">
        <f>IF($E38&lt;&gt;0,SUM(O6:O36)/$E38,0)</f>
        <v>0</v>
      </c>
      <c r="H38" s="333">
        <f>IF($E38&lt;&gt;0,SUM(P6:P36)/$E38,0)</f>
        <v>0</v>
      </c>
      <c r="I38" s="333">
        <f>IF($E38&lt;&gt;0,SUM(Q6:Q36)/$E38,0)</f>
        <v>0</v>
      </c>
      <c r="J38" s="333">
        <f>IF($E38&lt;&gt;0,SUM(R6:R36)/$E38,0)</f>
        <v>0</v>
      </c>
      <c r="K38" s="89"/>
      <c r="L38" s="89"/>
      <c r="M38" s="90"/>
      <c r="N38" s="91"/>
      <c r="O38" s="91"/>
      <c r="P38" s="91"/>
      <c r="Q38" s="91"/>
      <c r="R38" s="91"/>
    </row>
    <row r="39" spans="2:18" ht="9" customHeight="1">
      <c r="B39" s="92"/>
      <c r="C39" s="93"/>
      <c r="E39" s="94"/>
      <c r="F39" s="95"/>
      <c r="G39" s="95"/>
      <c r="H39" s="95"/>
      <c r="I39" s="95"/>
      <c r="J39" s="95"/>
      <c r="N39" s="95"/>
      <c r="O39" s="95"/>
      <c r="P39" s="95"/>
      <c r="Q39" s="95"/>
      <c r="R39" s="95"/>
    </row>
    <row r="40" spans="2:18" ht="24" customHeight="1">
      <c r="B40" s="92"/>
      <c r="C40" s="93"/>
      <c r="E40" s="95"/>
      <c r="F40" s="95"/>
      <c r="G40" s="95"/>
      <c r="H40" s="95"/>
      <c r="I40" s="95"/>
      <c r="J40" s="95"/>
      <c r="K40" s="95"/>
      <c r="L40" s="95"/>
      <c r="M40" s="96"/>
      <c r="N40" s="95"/>
      <c r="O40" s="95"/>
      <c r="P40" s="95"/>
      <c r="Q40" s="95"/>
      <c r="R40" s="95"/>
    </row>
    <row r="41" spans="2:18" ht="24" customHeight="1">
      <c r="B41" s="92"/>
      <c r="C41" s="93"/>
      <c r="E41" s="95"/>
      <c r="F41" s="95"/>
      <c r="G41" s="95"/>
      <c r="H41" s="95"/>
      <c r="I41" s="95"/>
      <c r="J41" s="95"/>
      <c r="K41" s="95"/>
      <c r="L41" s="95"/>
      <c r="M41" s="96"/>
      <c r="N41" s="95"/>
      <c r="O41" s="95"/>
      <c r="P41" s="95"/>
      <c r="Q41" s="95"/>
      <c r="R41" s="95"/>
    </row>
    <row r="42" spans="2:18" ht="24" customHeight="1">
      <c r="B42" s="92"/>
      <c r="C42" s="93"/>
      <c r="E42" s="95"/>
      <c r="F42" s="95"/>
      <c r="G42" s="95"/>
      <c r="H42" s="95"/>
      <c r="I42" s="95"/>
      <c r="J42" s="95"/>
      <c r="K42" s="95"/>
      <c r="L42" s="95"/>
      <c r="M42" s="96"/>
      <c r="N42" s="95"/>
      <c r="O42" s="95"/>
      <c r="P42" s="95"/>
      <c r="Q42" s="95"/>
      <c r="R42" s="95"/>
    </row>
    <row r="43" spans="2:18" ht="24" customHeight="1">
      <c r="B43" s="92"/>
      <c r="C43" s="93"/>
      <c r="E43" s="95"/>
      <c r="F43" s="95"/>
      <c r="G43" s="95"/>
      <c r="H43" s="95"/>
      <c r="I43" s="95"/>
      <c r="J43" s="95"/>
      <c r="K43" s="95"/>
      <c r="L43" s="95"/>
      <c r="M43" s="96"/>
      <c r="N43" s="95"/>
      <c r="O43" s="95"/>
      <c r="P43" s="95"/>
      <c r="Q43" s="95"/>
      <c r="R43" s="95"/>
    </row>
    <row r="44" spans="2:18" ht="24" customHeight="1">
      <c r="B44" s="92"/>
      <c r="C44" s="93"/>
      <c r="E44" s="95"/>
      <c r="F44" s="95"/>
      <c r="G44" s="95"/>
      <c r="H44" s="95"/>
      <c r="I44" s="95"/>
      <c r="J44" s="95"/>
      <c r="K44" s="95"/>
      <c r="L44" s="95"/>
      <c r="M44" s="96"/>
      <c r="N44" s="95"/>
      <c r="O44" s="95"/>
      <c r="P44" s="95"/>
      <c r="Q44" s="95"/>
      <c r="R44" s="95"/>
    </row>
    <row r="45" spans="2:18" ht="24" customHeight="1">
      <c r="B45" s="92"/>
      <c r="C45" s="93"/>
      <c r="E45" s="95"/>
      <c r="F45" s="95"/>
      <c r="G45" s="95"/>
      <c r="H45" s="95"/>
      <c r="I45" s="95"/>
      <c r="J45" s="95"/>
      <c r="K45" s="95"/>
      <c r="L45" s="95"/>
      <c r="M45" s="96"/>
      <c r="N45" s="95"/>
      <c r="O45" s="95"/>
      <c r="P45" s="95"/>
      <c r="Q45" s="95"/>
      <c r="R45" s="95"/>
    </row>
    <row r="46" spans="3:18" ht="24" customHeight="1">
      <c r="C46" s="93"/>
      <c r="E46" s="95"/>
      <c r="F46" s="95"/>
      <c r="G46" s="95"/>
      <c r="H46" s="95"/>
      <c r="I46" s="95"/>
      <c r="J46" s="95"/>
      <c r="K46" s="95"/>
      <c r="L46" s="95"/>
      <c r="M46" s="96"/>
      <c r="N46" s="95"/>
      <c r="O46" s="95"/>
      <c r="P46" s="95"/>
      <c r="Q46" s="95"/>
      <c r="R46" s="95"/>
    </row>
    <row r="47" spans="3:18" ht="24" customHeight="1">
      <c r="C47" s="93"/>
      <c r="E47" s="95"/>
      <c r="F47" s="95"/>
      <c r="G47" s="95"/>
      <c r="H47" s="95"/>
      <c r="I47" s="95"/>
      <c r="J47" s="95"/>
      <c r="K47" s="95"/>
      <c r="L47" s="95"/>
      <c r="M47" s="96"/>
      <c r="N47" s="95"/>
      <c r="O47" s="95"/>
      <c r="P47" s="95"/>
      <c r="Q47" s="95"/>
      <c r="R47" s="95"/>
    </row>
    <row r="48" spans="3:18" ht="24" customHeight="1">
      <c r="C48" s="93"/>
      <c r="E48" s="95"/>
      <c r="F48" s="95"/>
      <c r="G48" s="95"/>
      <c r="H48" s="95"/>
      <c r="I48" s="95"/>
      <c r="J48" s="95"/>
      <c r="K48" s="95"/>
      <c r="L48" s="95"/>
      <c r="M48" s="96"/>
      <c r="N48" s="95"/>
      <c r="O48" s="95"/>
      <c r="P48" s="95"/>
      <c r="Q48" s="95"/>
      <c r="R48" s="95"/>
    </row>
    <row r="49" spans="3:18" ht="24" customHeight="1">
      <c r="C49" s="93"/>
      <c r="E49" s="95"/>
      <c r="F49" s="95"/>
      <c r="G49" s="95"/>
      <c r="H49" s="95"/>
      <c r="I49" s="95"/>
      <c r="J49" s="95"/>
      <c r="K49" s="95"/>
      <c r="L49" s="95"/>
      <c r="M49" s="96"/>
      <c r="N49" s="95"/>
      <c r="O49" s="95"/>
      <c r="P49" s="95"/>
      <c r="Q49" s="95"/>
      <c r="R49" s="95"/>
    </row>
    <row r="50" spans="3:18" ht="24" customHeight="1">
      <c r="C50" s="93"/>
      <c r="E50" s="95"/>
      <c r="F50" s="95"/>
      <c r="G50" s="95"/>
      <c r="H50" s="95"/>
      <c r="I50" s="95"/>
      <c r="J50" s="95"/>
      <c r="K50" s="95"/>
      <c r="L50" s="95"/>
      <c r="M50" s="96"/>
      <c r="N50" s="95"/>
      <c r="O50" s="95"/>
      <c r="P50" s="95"/>
      <c r="Q50" s="95"/>
      <c r="R50" s="95"/>
    </row>
    <row r="51" spans="3:18" ht="24" customHeight="1">
      <c r="C51" s="93"/>
      <c r="E51" s="95"/>
      <c r="F51" s="95"/>
      <c r="G51" s="95"/>
      <c r="H51" s="95"/>
      <c r="I51" s="95"/>
      <c r="J51" s="95"/>
      <c r="K51" s="95"/>
      <c r="L51" s="95"/>
      <c r="M51" s="96"/>
      <c r="N51" s="95"/>
      <c r="O51" s="95"/>
      <c r="P51" s="95"/>
      <c r="Q51" s="95"/>
      <c r="R51" s="95"/>
    </row>
    <row r="52" spans="3:18" ht="14.25">
      <c r="C52" s="93"/>
      <c r="E52" s="95"/>
      <c r="F52" s="95"/>
      <c r="G52" s="95"/>
      <c r="H52" s="95"/>
      <c r="I52" s="95"/>
      <c r="J52" s="95"/>
      <c r="K52" s="95"/>
      <c r="L52" s="95"/>
      <c r="M52" s="96"/>
      <c r="N52" s="95"/>
      <c r="O52" s="95"/>
      <c r="P52" s="95"/>
      <c r="Q52" s="95"/>
      <c r="R52" s="95"/>
    </row>
    <row r="53" spans="3:18" ht="14.25">
      <c r="C53" s="93"/>
      <c r="E53" s="95"/>
      <c r="F53" s="95"/>
      <c r="G53" s="95"/>
      <c r="H53" s="95"/>
      <c r="I53" s="95"/>
      <c r="J53" s="95"/>
      <c r="K53" s="95"/>
      <c r="L53" s="95"/>
      <c r="M53" s="96"/>
      <c r="N53" s="95"/>
      <c r="O53" s="95"/>
      <c r="P53" s="95"/>
      <c r="Q53" s="95"/>
      <c r="R53" s="95"/>
    </row>
    <row r="54" spans="3:18" ht="14.25">
      <c r="C54" s="93"/>
      <c r="E54" s="95"/>
      <c r="F54" s="95"/>
      <c r="G54" s="95"/>
      <c r="H54" s="95"/>
      <c r="I54" s="95"/>
      <c r="J54" s="95"/>
      <c r="K54" s="95"/>
      <c r="L54" s="95"/>
      <c r="M54" s="96"/>
      <c r="N54" s="95"/>
      <c r="O54" s="95"/>
      <c r="P54" s="95"/>
      <c r="Q54" s="95"/>
      <c r="R54" s="95"/>
    </row>
    <row r="55" spans="3:18" ht="14.25">
      <c r="C55" s="93"/>
      <c r="E55" s="95"/>
      <c r="F55" s="95"/>
      <c r="G55" s="95"/>
      <c r="H55" s="95"/>
      <c r="I55" s="95"/>
      <c r="J55" s="95"/>
      <c r="K55" s="95"/>
      <c r="L55" s="95"/>
      <c r="M55" s="96"/>
      <c r="N55" s="95"/>
      <c r="O55" s="95"/>
      <c r="P55" s="95"/>
      <c r="Q55" s="95"/>
      <c r="R55" s="95"/>
    </row>
    <row r="56" spans="3:18" ht="14.25">
      <c r="C56" s="93"/>
      <c r="E56" s="95"/>
      <c r="F56" s="95"/>
      <c r="G56" s="95"/>
      <c r="H56" s="95"/>
      <c r="I56" s="95"/>
      <c r="J56" s="95"/>
      <c r="K56" s="95"/>
      <c r="L56" s="95"/>
      <c r="M56" s="96"/>
      <c r="N56" s="95"/>
      <c r="O56" s="95"/>
      <c r="P56" s="95"/>
      <c r="Q56" s="95"/>
      <c r="R56" s="95"/>
    </row>
    <row r="57" spans="3:18" ht="14.25">
      <c r="C57" s="93"/>
      <c r="E57" s="95"/>
      <c r="F57" s="95"/>
      <c r="G57" s="95"/>
      <c r="H57" s="95"/>
      <c r="I57" s="95"/>
      <c r="J57" s="95"/>
      <c r="K57" s="95"/>
      <c r="L57" s="95"/>
      <c r="M57" s="96"/>
      <c r="N57" s="95"/>
      <c r="O57" s="95"/>
      <c r="P57" s="95"/>
      <c r="Q57" s="95"/>
      <c r="R57" s="95"/>
    </row>
    <row r="58" ht="14.25">
      <c r="M58" s="96"/>
    </row>
    <row r="59" ht="14.25">
      <c r="M59" s="96"/>
    </row>
    <row r="60" ht="14.25">
      <c r="M60" s="96"/>
    </row>
    <row r="61" ht="14.25">
      <c r="M61" s="96"/>
    </row>
  </sheetData>
  <sheetProtection/>
  <mergeCells count="2">
    <mergeCell ref="B4:D4"/>
    <mergeCell ref="B38:D38"/>
  </mergeCells>
  <conditionalFormatting sqref="E30:E31 E23:E27 E11:E16 E19:E20 E6:E8 E34:E36">
    <cfRule type="cellIs" priority="1" dxfId="0" operator="lessThanOrEqual" stopIfTrue="1">
      <formula>0</formula>
    </cfRule>
  </conditionalFormatting>
  <dataValidations count="2">
    <dataValidation type="whole" allowBlank="1" showInputMessage="1" showErrorMessage="1" promptTitle="Pondération" prompt="Entrer 1, 2 ou 3" errorTitle="Pondération invalide" error="Les valeurs permises de la pondération sont 1, 2 ou 3" sqref="E30:E31 E19:E20 E11:E16 E6:E8 E23:E27 E34:E36">
      <formula1>1</formula1>
      <formula2>3</formula2>
    </dataValidation>
    <dataValidation type="whole" allowBlank="1" showInputMessage="1" showErrorMessage="1" promptTitle="Évaluation" prompt="0 à 100%" errorTitle="Évaluation non valide" error="Les valeurs permises de l'évaluation sont de 0 à 100%" sqref="F30:J31 F19:J20 F11:J16 F6:J8 F23:J27 F34:J36">
      <formula1>0</formula1>
      <formula2>100</formula2>
    </dataValidation>
  </dataValidations>
  <printOptions horizontalCentered="1" verticalCentered="1"/>
  <pageMargins left="0.7086614173228347" right="0.7086614173228347" top="0.7480314960629921" bottom="0.7480314960629921" header="0.31496062992125984" footer="0.31496062992125984"/>
  <pageSetup fitToHeight="1" fitToWidth="1" orientation="landscape" scale="40" r:id="rId3"/>
  <headerFooter>
    <oddHeader>&amp;L&amp;12Analyse de développement durable&amp;C&amp;18Dimension gouvernance&amp;R&amp;12&amp;D</oddHeader>
    <oddFooter>&amp;L&amp;12Références : Villeneuve, C. et Riffon, O., 2011&amp;C&amp;12Comment réaliser une analyse de développement durable?&amp;R&amp;12Département des Sciences Fondamentales, UQAC</oddFooter>
  </headerFooter>
  <legacyDrawing r:id="rId2"/>
</worksheet>
</file>

<file path=xl/worksheets/sheet8.xml><?xml version="1.0" encoding="utf-8"?>
<worksheet xmlns="http://schemas.openxmlformats.org/spreadsheetml/2006/main" xmlns:r="http://schemas.openxmlformats.org/officeDocument/2006/relationships">
  <sheetPr>
    <tabColor indexed="62"/>
    <pageSetUpPr fitToPage="1"/>
  </sheetPr>
  <dimension ref="B2:AP85"/>
  <sheetViews>
    <sheetView showGridLines="0" zoomScale="60" zoomScaleNormal="60" zoomScalePageLayoutView="0" workbookViewId="0" topLeftCell="A1">
      <selection activeCell="A1" sqref="A1"/>
    </sheetView>
  </sheetViews>
  <sheetFormatPr defaultColWidth="11.421875" defaultRowHeight="12.75"/>
  <cols>
    <col min="1" max="1" width="1.57421875" style="1" customWidth="1"/>
    <col min="2" max="2" width="69.57421875" style="2" customWidth="1"/>
    <col min="3" max="3" width="23.421875" style="2" customWidth="1"/>
    <col min="4" max="8" width="21.7109375" style="1" customWidth="1"/>
    <col min="9" max="9" width="40.8515625" style="1" customWidth="1"/>
    <col min="10" max="14" width="18.7109375" style="1" customWidth="1"/>
    <col min="15" max="15" width="11.421875" style="1" customWidth="1"/>
    <col min="16" max="16" width="62.57421875" style="1" bestFit="1" customWidth="1"/>
    <col min="17" max="21" width="18.7109375" style="1" customWidth="1"/>
    <col min="22" max="22" width="11.421875" style="1" customWidth="1"/>
    <col min="23" max="23" width="69.421875" style="1" customWidth="1"/>
    <col min="24" max="28" width="18.7109375" style="1" customWidth="1"/>
    <col min="29" max="29" width="11.421875" style="1" customWidth="1"/>
    <col min="30" max="30" width="61.57421875" style="1" customWidth="1"/>
    <col min="31" max="35" width="18.7109375" style="1" customWidth="1"/>
    <col min="36" max="36" width="11.421875" style="1" customWidth="1"/>
    <col min="37" max="37" width="40.7109375" style="1" customWidth="1"/>
    <col min="38" max="42" width="18.7109375" style="1" customWidth="1"/>
    <col min="43" max="16384" width="11.421875" style="1" customWidth="1"/>
  </cols>
  <sheetData>
    <row r="1" ht="5.25" customHeight="1" thickBot="1"/>
    <row r="2" spans="2:42" s="351" customFormat="1" ht="29.25" customHeight="1" thickBot="1">
      <c r="B2" s="3" t="s">
        <v>50</v>
      </c>
      <c r="C2" s="427">
        <f>IF(Project!C4=0,"",Project!C4)</f>
      </c>
      <c r="D2" s="427"/>
      <c r="E2" s="427"/>
      <c r="F2" s="427"/>
      <c r="G2" s="428"/>
      <c r="I2" s="3" t="s">
        <v>15</v>
      </c>
      <c r="J2" s="425" t="s">
        <v>69</v>
      </c>
      <c r="K2" s="425"/>
      <c r="L2" s="425"/>
      <c r="M2" s="425"/>
      <c r="N2" s="426"/>
      <c r="P2" s="3" t="s">
        <v>15</v>
      </c>
      <c r="Q2" s="425" t="s">
        <v>70</v>
      </c>
      <c r="R2" s="425"/>
      <c r="S2" s="425"/>
      <c r="T2" s="425"/>
      <c r="U2" s="426"/>
      <c r="W2" s="3" t="s">
        <v>15</v>
      </c>
      <c r="X2" s="425" t="s">
        <v>0</v>
      </c>
      <c r="Y2" s="425"/>
      <c r="Z2" s="425"/>
      <c r="AA2" s="425"/>
      <c r="AB2" s="426"/>
      <c r="AD2" s="3" t="s">
        <v>15</v>
      </c>
      <c r="AE2" s="425" t="s">
        <v>71</v>
      </c>
      <c r="AF2" s="425"/>
      <c r="AG2" s="425"/>
      <c r="AH2" s="425"/>
      <c r="AI2" s="426"/>
      <c r="AK2" s="3" t="s">
        <v>15</v>
      </c>
      <c r="AL2" s="425" t="s">
        <v>72</v>
      </c>
      <c r="AM2" s="425"/>
      <c r="AN2" s="425"/>
      <c r="AO2" s="425"/>
      <c r="AP2" s="426"/>
    </row>
    <row r="3" spans="2:42" s="365" customFormat="1" ht="19.5" customHeight="1">
      <c r="B3" s="349" t="s">
        <v>14</v>
      </c>
      <c r="C3" s="377" t="s">
        <v>9</v>
      </c>
      <c r="D3" s="378" t="s">
        <v>10</v>
      </c>
      <c r="E3" s="379" t="s">
        <v>11</v>
      </c>
      <c r="F3" s="380" t="s">
        <v>12</v>
      </c>
      <c r="G3" s="366" t="s">
        <v>13</v>
      </c>
      <c r="I3" s="349" t="s">
        <v>73</v>
      </c>
      <c r="J3" s="377" t="s">
        <v>9</v>
      </c>
      <c r="K3" s="378" t="s">
        <v>10</v>
      </c>
      <c r="L3" s="379" t="s">
        <v>11</v>
      </c>
      <c r="M3" s="380" t="s">
        <v>12</v>
      </c>
      <c r="N3" s="393" t="s">
        <v>13</v>
      </c>
      <c r="P3" s="349" t="s">
        <v>73</v>
      </c>
      <c r="Q3" s="377" t="s">
        <v>9</v>
      </c>
      <c r="R3" s="378" t="s">
        <v>10</v>
      </c>
      <c r="S3" s="379" t="s">
        <v>11</v>
      </c>
      <c r="T3" s="380" t="s">
        <v>12</v>
      </c>
      <c r="U3" s="393" t="s">
        <v>13</v>
      </c>
      <c r="W3" s="349" t="s">
        <v>73</v>
      </c>
      <c r="X3" s="377" t="s">
        <v>9</v>
      </c>
      <c r="Y3" s="378" t="s">
        <v>10</v>
      </c>
      <c r="Z3" s="379" t="s">
        <v>11</v>
      </c>
      <c r="AA3" s="380" t="s">
        <v>12</v>
      </c>
      <c r="AB3" s="393" t="s">
        <v>13</v>
      </c>
      <c r="AD3" s="349" t="s">
        <v>73</v>
      </c>
      <c r="AE3" s="377" t="s">
        <v>9</v>
      </c>
      <c r="AF3" s="378" t="s">
        <v>10</v>
      </c>
      <c r="AG3" s="379" t="s">
        <v>11</v>
      </c>
      <c r="AH3" s="380" t="s">
        <v>12</v>
      </c>
      <c r="AI3" s="393" t="s">
        <v>13</v>
      </c>
      <c r="AK3" s="349" t="s">
        <v>73</v>
      </c>
      <c r="AL3" s="377" t="s">
        <v>9</v>
      </c>
      <c r="AM3" s="378" t="s">
        <v>10</v>
      </c>
      <c r="AN3" s="379" t="s">
        <v>11</v>
      </c>
      <c r="AO3" s="380" t="s">
        <v>12</v>
      </c>
      <c r="AP3" s="366" t="s">
        <v>13</v>
      </c>
    </row>
    <row r="4" spans="2:42" s="365" customFormat="1" ht="19.5" customHeight="1">
      <c r="B4" s="367" t="s">
        <v>69</v>
      </c>
      <c r="C4" s="381">
        <f>Ethical!F32</f>
        <v>0</v>
      </c>
      <c r="D4" s="382">
        <f>Ethical!G32</f>
        <v>0</v>
      </c>
      <c r="E4" s="383">
        <f>Ethical!H32</f>
        <v>0</v>
      </c>
      <c r="F4" s="384">
        <f>Ethical!I32</f>
        <v>0</v>
      </c>
      <c r="G4" s="368">
        <f>Ethical!J32</f>
        <v>0</v>
      </c>
      <c r="I4" s="367" t="str">
        <f>Ethical!C5</f>
        <v>Poverty</v>
      </c>
      <c r="J4" s="381">
        <f>Ethical!F9</f>
        <v>0</v>
      </c>
      <c r="K4" s="382">
        <f>Ethical!G9</f>
        <v>0</v>
      </c>
      <c r="L4" s="383">
        <f>Ethical!H9</f>
        <v>0</v>
      </c>
      <c r="M4" s="384">
        <f>Ethical!I9</f>
        <v>0</v>
      </c>
      <c r="N4" s="394">
        <f>Ethical!J9</f>
        <v>0</v>
      </c>
      <c r="P4" s="369" t="str">
        <f>Ecological!C5</f>
        <v>Use of renewable resources</v>
      </c>
      <c r="Q4" s="381">
        <f>Ecological!F9</f>
        <v>0</v>
      </c>
      <c r="R4" s="382">
        <f>Ecological!G9</f>
        <v>0</v>
      </c>
      <c r="S4" s="383">
        <f>Ecological!H9</f>
        <v>0</v>
      </c>
      <c r="T4" s="384">
        <f>Ecological!I9</f>
        <v>0</v>
      </c>
      <c r="U4" s="394">
        <f>Ecological!J9</f>
        <v>0</v>
      </c>
      <c r="W4" s="370" t="str">
        <f>Social!C5</f>
        <v>Health conditions for the overall population</v>
      </c>
      <c r="X4" s="381">
        <f>Social!F10</f>
        <v>0</v>
      </c>
      <c r="Y4" s="382">
        <f>Social!G10</f>
        <v>0</v>
      </c>
      <c r="Z4" s="383">
        <f>Social!H10</f>
        <v>0</v>
      </c>
      <c r="AA4" s="384">
        <f>Social!I10</f>
        <v>0</v>
      </c>
      <c r="AB4" s="394">
        <f>Social!J10</f>
        <v>0</v>
      </c>
      <c r="AD4" s="371" t="str">
        <f>Economical!C5</f>
        <v>Ownership and use of goods and capital</v>
      </c>
      <c r="AE4" s="381">
        <f>Economical!F9</f>
        <v>0</v>
      </c>
      <c r="AF4" s="382">
        <f>Economical!G9</f>
        <v>0</v>
      </c>
      <c r="AG4" s="383">
        <f>Economical!H9</f>
        <v>0</v>
      </c>
      <c r="AH4" s="384">
        <f>Economical!I9</f>
        <v>0</v>
      </c>
      <c r="AI4" s="394">
        <f>Economical!J9</f>
        <v>0</v>
      </c>
      <c r="AK4" s="372" t="str">
        <f>Governance!C5</f>
        <v>Management and decision-making processes</v>
      </c>
      <c r="AL4" s="381">
        <f>Governance!F9</f>
        <v>0</v>
      </c>
      <c r="AM4" s="382">
        <f>Governance!G9</f>
        <v>0</v>
      </c>
      <c r="AN4" s="383">
        <f>Governance!H9</f>
        <v>0</v>
      </c>
      <c r="AO4" s="384">
        <f>Governance!I9</f>
        <v>0</v>
      </c>
      <c r="AP4" s="368">
        <f>Governance!J9</f>
        <v>0</v>
      </c>
    </row>
    <row r="5" spans="2:42" s="365" customFormat="1" ht="19.5" customHeight="1">
      <c r="B5" s="369" t="s">
        <v>70</v>
      </c>
      <c r="C5" s="381">
        <f>Ecological!F41</f>
        <v>0</v>
      </c>
      <c r="D5" s="382">
        <f>Ecological!G41</f>
        <v>0</v>
      </c>
      <c r="E5" s="383">
        <f>Ecological!H41</f>
        <v>0</v>
      </c>
      <c r="F5" s="384">
        <f>Ecological!I41</f>
        <v>0</v>
      </c>
      <c r="G5" s="368">
        <f>Ecological!J41</f>
        <v>0</v>
      </c>
      <c r="I5" s="367" t="str">
        <f>Ethical!C10</f>
        <v>Solidarity</v>
      </c>
      <c r="J5" s="381">
        <f>Ethical!F17</f>
        <v>0</v>
      </c>
      <c r="K5" s="382">
        <f>Ethical!G17</f>
        <v>0</v>
      </c>
      <c r="L5" s="383">
        <f>Ethical!H17</f>
        <v>0</v>
      </c>
      <c r="M5" s="384">
        <f>Ethical!I17</f>
        <v>0</v>
      </c>
      <c r="N5" s="394">
        <f>Ethical!J17</f>
        <v>0</v>
      </c>
      <c r="P5" s="369" t="str">
        <f>Ecological!C10</f>
        <v>Use of non-renewable resources </v>
      </c>
      <c r="Q5" s="381">
        <f>Ecological!F13</f>
        <v>0</v>
      </c>
      <c r="R5" s="382">
        <f>Ecological!G13</f>
        <v>0</v>
      </c>
      <c r="S5" s="383">
        <f>Ecological!H13</f>
        <v>0</v>
      </c>
      <c r="T5" s="384">
        <f>Ecological!I13</f>
        <v>0</v>
      </c>
      <c r="U5" s="394">
        <f>Ecological!J13</f>
        <v>0</v>
      </c>
      <c r="W5" s="370" t="str">
        <f>Social!C11</f>
        <v>Safety/security </v>
      </c>
      <c r="X5" s="381">
        <f>Social!F15</f>
        <v>0</v>
      </c>
      <c r="Y5" s="382">
        <f>Social!G15</f>
        <v>0</v>
      </c>
      <c r="Z5" s="383">
        <f>Social!H15</f>
        <v>0</v>
      </c>
      <c r="AA5" s="384">
        <f>Social!I15</f>
        <v>0</v>
      </c>
      <c r="AB5" s="394">
        <f>Social!J15</f>
        <v>0</v>
      </c>
      <c r="AD5" s="371" t="str">
        <f>Economical!C10</f>
        <v>Quality of goods and services</v>
      </c>
      <c r="AE5" s="381">
        <f>Economical!F13</f>
        <v>0</v>
      </c>
      <c r="AF5" s="382">
        <f>Economical!G13</f>
        <v>0</v>
      </c>
      <c r="AG5" s="383">
        <f>Economical!H13</f>
        <v>0</v>
      </c>
      <c r="AH5" s="384">
        <f>Economical!I13</f>
        <v>0</v>
      </c>
      <c r="AI5" s="394">
        <f>Economical!J13</f>
        <v>0</v>
      </c>
      <c r="AK5" s="372" t="str">
        <f>Governance!C10</f>
        <v>Participation and democracy</v>
      </c>
      <c r="AL5" s="381">
        <f>Governance!F17</f>
        <v>0</v>
      </c>
      <c r="AM5" s="382">
        <f>Governance!G17</f>
        <v>0</v>
      </c>
      <c r="AN5" s="383">
        <f>Governance!H17</f>
        <v>0</v>
      </c>
      <c r="AO5" s="384">
        <f>Governance!I17</f>
        <v>0</v>
      </c>
      <c r="AP5" s="368">
        <f>Governance!J17</f>
        <v>0</v>
      </c>
    </row>
    <row r="6" spans="2:42" s="365" customFormat="1" ht="19.5" customHeight="1">
      <c r="B6" s="370" t="s">
        <v>0</v>
      </c>
      <c r="C6" s="381">
        <f>Social!F43</f>
        <v>0</v>
      </c>
      <c r="D6" s="382">
        <f>Social!G43</f>
        <v>0</v>
      </c>
      <c r="E6" s="383">
        <f>Social!H43</f>
        <v>0</v>
      </c>
      <c r="F6" s="384">
        <f>Social!I43</f>
        <v>0</v>
      </c>
      <c r="G6" s="368">
        <f>Social!J43</f>
        <v>0</v>
      </c>
      <c r="I6" s="367" t="str">
        <f>Ethical!C18</f>
        <v>Restoration and compensation</v>
      </c>
      <c r="J6" s="381">
        <f>Ethical!F22</f>
        <v>0</v>
      </c>
      <c r="K6" s="382">
        <f>Ethical!G22</f>
        <v>0</v>
      </c>
      <c r="L6" s="383">
        <f>Ethical!H22</f>
        <v>0</v>
      </c>
      <c r="M6" s="384">
        <f>Ethical!I22</f>
        <v>0</v>
      </c>
      <c r="N6" s="394">
        <f>Ethical!J22</f>
        <v>0</v>
      </c>
      <c r="P6" s="369" t="str">
        <f>Ecological!C14</f>
        <v>Use of energy</v>
      </c>
      <c r="Q6" s="381">
        <f>Ecological!F17</f>
        <v>0</v>
      </c>
      <c r="R6" s="382">
        <f>Ecological!G17</f>
        <v>0</v>
      </c>
      <c r="S6" s="383">
        <f>Ecological!H17</f>
        <v>0</v>
      </c>
      <c r="T6" s="384">
        <f>Ecological!I17</f>
        <v>0</v>
      </c>
      <c r="U6" s="394">
        <f>Ecological!J17</f>
        <v>0</v>
      </c>
      <c r="W6" s="370" t="str">
        <f>Social!C16</f>
        <v>Educational standards</v>
      </c>
      <c r="X6" s="381">
        <f>Social!F21</f>
        <v>0</v>
      </c>
      <c r="Y6" s="382">
        <f>Social!G21</f>
        <v>0</v>
      </c>
      <c r="Z6" s="383">
        <f>Social!H21</f>
        <v>0</v>
      </c>
      <c r="AA6" s="384">
        <f>Social!I21</f>
        <v>0</v>
      </c>
      <c r="AB6" s="394">
        <f>Social!J21</f>
        <v>0</v>
      </c>
      <c r="AD6" s="371" t="str">
        <f>Economical!C14</f>
        <v>Responsible production and consumption</v>
      </c>
      <c r="AE6" s="381">
        <f>Economical!F17</f>
        <v>0</v>
      </c>
      <c r="AF6" s="382">
        <f>Economical!G17</f>
        <v>0</v>
      </c>
      <c r="AG6" s="383">
        <f>Economical!H17</f>
        <v>0</v>
      </c>
      <c r="AH6" s="384">
        <f>Economical!I17</f>
        <v>0</v>
      </c>
      <c r="AI6" s="394">
        <f>Economical!J17</f>
        <v>0</v>
      </c>
      <c r="AK6" s="372" t="str">
        <f>Governance!C18</f>
        <v>Monitoring and evaluation </v>
      </c>
      <c r="AL6" s="381">
        <f>Governance!F21</f>
        <v>0</v>
      </c>
      <c r="AM6" s="382">
        <f>Governance!G21</f>
        <v>0</v>
      </c>
      <c r="AN6" s="383">
        <f>Governance!H21</f>
        <v>0</v>
      </c>
      <c r="AO6" s="384">
        <f>Governance!I21</f>
        <v>0</v>
      </c>
      <c r="AP6" s="368">
        <f>Governance!J21</f>
        <v>0</v>
      </c>
    </row>
    <row r="7" spans="2:42" s="365" customFormat="1" ht="19.5" customHeight="1">
      <c r="B7" s="371" t="s">
        <v>71</v>
      </c>
      <c r="C7" s="381">
        <f>Economical!F36</f>
        <v>0</v>
      </c>
      <c r="D7" s="382">
        <f>Economical!G36</f>
        <v>0</v>
      </c>
      <c r="E7" s="383">
        <f>Economical!H36</f>
        <v>0</v>
      </c>
      <c r="F7" s="384">
        <f>Economical!I36</f>
        <v>0</v>
      </c>
      <c r="G7" s="368">
        <f>Economical!J36</f>
        <v>0</v>
      </c>
      <c r="I7" s="367" t="str">
        <f>Ethical!C23</f>
        <v>Originality and innovation</v>
      </c>
      <c r="J7" s="381">
        <f>Ethical!F27</f>
        <v>0</v>
      </c>
      <c r="K7" s="382">
        <f>Ethical!G27</f>
        <v>0</v>
      </c>
      <c r="L7" s="383">
        <f>Ethical!H27</f>
        <v>0</v>
      </c>
      <c r="M7" s="384">
        <f>Ethical!I27</f>
        <v>0</v>
      </c>
      <c r="N7" s="394">
        <f>Ethical!J27</f>
        <v>0</v>
      </c>
      <c r="P7" s="369" t="str">
        <f>Ecological!C18</f>
        <v>Outputs from human activity </v>
      </c>
      <c r="Q7" s="381">
        <f>Ecological!F24</f>
        <v>0</v>
      </c>
      <c r="R7" s="382">
        <f>Ecological!G24</f>
        <v>0</v>
      </c>
      <c r="S7" s="383">
        <f>Ecological!H24</f>
        <v>0</v>
      </c>
      <c r="T7" s="384">
        <f>Ecological!I24</f>
        <v>0</v>
      </c>
      <c r="U7" s="394">
        <f>Ecological!J24</f>
        <v>0</v>
      </c>
      <c r="W7" s="370" t="str">
        <f>Social!C22</f>
        <v>Integration of individuals in society</v>
      </c>
      <c r="X7" s="381">
        <f>Social!F25</f>
        <v>0</v>
      </c>
      <c r="Y7" s="382">
        <f>Social!G25</f>
        <v>0</v>
      </c>
      <c r="Z7" s="383">
        <f>Social!H25</f>
        <v>0</v>
      </c>
      <c r="AA7" s="384">
        <f>Social!I25</f>
        <v>0</v>
      </c>
      <c r="AB7" s="394">
        <f>Social!J25</f>
        <v>0</v>
      </c>
      <c r="AD7" s="371" t="str">
        <f>Economical!C18</f>
        <v>Financial viability</v>
      </c>
      <c r="AE7" s="381">
        <f>Economical!F22</f>
        <v>0</v>
      </c>
      <c r="AF7" s="382">
        <f>Economical!G22</f>
        <v>0</v>
      </c>
      <c r="AG7" s="383">
        <f>Economical!H22</f>
        <v>0</v>
      </c>
      <c r="AH7" s="384">
        <f>Economical!I22</f>
        <v>0</v>
      </c>
      <c r="AI7" s="394">
        <f>Economical!J22</f>
        <v>0</v>
      </c>
      <c r="AK7" s="372" t="str">
        <f>Governance!C22</f>
        <v>Project integration </v>
      </c>
      <c r="AL7" s="381">
        <f>Governance!F28</f>
        <v>0</v>
      </c>
      <c r="AM7" s="382">
        <f>Governance!G28</f>
        <v>0</v>
      </c>
      <c r="AN7" s="383">
        <f>Governance!H28</f>
        <v>0</v>
      </c>
      <c r="AO7" s="384">
        <f>Governance!I28</f>
        <v>0</v>
      </c>
      <c r="AP7" s="368">
        <f>Governance!J28</f>
        <v>0</v>
      </c>
    </row>
    <row r="8" spans="2:42" s="365" customFormat="1" ht="19.5" customHeight="1">
      <c r="B8" s="372" t="s">
        <v>72</v>
      </c>
      <c r="C8" s="385">
        <f>Governance!F38</f>
        <v>0</v>
      </c>
      <c r="D8" s="386">
        <f>Governance!G38</f>
        <v>0</v>
      </c>
      <c r="E8" s="387">
        <f>Governance!H38</f>
        <v>0</v>
      </c>
      <c r="F8" s="388">
        <f>Governance!I38</f>
        <v>0</v>
      </c>
      <c r="G8" s="373">
        <f>Governance!J38</f>
        <v>0</v>
      </c>
      <c r="I8" s="367" t="str">
        <f>Ethical!C28</f>
        <v>Common values</v>
      </c>
      <c r="J8" s="381">
        <f>Ethical!F31</f>
        <v>0</v>
      </c>
      <c r="K8" s="382">
        <f>Ethical!G31</f>
        <v>0</v>
      </c>
      <c r="L8" s="383">
        <f>Ethical!H31</f>
        <v>0</v>
      </c>
      <c r="M8" s="384">
        <f>Ethical!I31</f>
        <v>0</v>
      </c>
      <c r="N8" s="394">
        <f>Ethical!J31</f>
        <v>0</v>
      </c>
      <c r="P8" s="369" t="str">
        <f>Ecological!C25</f>
        <v>Biodiversity</v>
      </c>
      <c r="Q8" s="381">
        <f>Ecological!F29</f>
        <v>0</v>
      </c>
      <c r="R8" s="382">
        <f>Ecological!G29</f>
        <v>0</v>
      </c>
      <c r="S8" s="383">
        <f>Ecological!H29</f>
        <v>0</v>
      </c>
      <c r="T8" s="384">
        <f>Ecological!I29</f>
        <v>0</v>
      </c>
      <c r="U8" s="394">
        <f>Ecological!J29</f>
        <v>0</v>
      </c>
      <c r="W8" s="370" t="str">
        <f>Social!C26</f>
        <v>Individual freedoms and collective responsibilities</v>
      </c>
      <c r="X8" s="381">
        <f>Social!F32</f>
        <v>0</v>
      </c>
      <c r="Y8" s="382">
        <f>Social!G32</f>
        <v>0</v>
      </c>
      <c r="Z8" s="383">
        <f>Social!H32</f>
        <v>0</v>
      </c>
      <c r="AA8" s="384">
        <f>Social!I32</f>
        <v>0</v>
      </c>
      <c r="AB8" s="394">
        <f>Social!J32</f>
        <v>0</v>
      </c>
      <c r="AD8" s="371" t="str">
        <f>Economical!C23</f>
        <v>Wealth creation </v>
      </c>
      <c r="AE8" s="381">
        <f>Economical!F26</f>
        <v>0</v>
      </c>
      <c r="AF8" s="382">
        <f>Economical!G26</f>
        <v>0</v>
      </c>
      <c r="AG8" s="383">
        <f>Economical!H26</f>
        <v>0</v>
      </c>
      <c r="AH8" s="384">
        <f>Economical!I26</f>
        <v>0</v>
      </c>
      <c r="AI8" s="394">
        <f>Economical!J26</f>
        <v>0</v>
      </c>
      <c r="AK8" s="372" t="str">
        <f>Governance!C29</f>
        <v>Subsidiarity</v>
      </c>
      <c r="AL8" s="381">
        <f>Governance!F32</f>
        <v>0</v>
      </c>
      <c r="AM8" s="382">
        <f>Governance!G32</f>
        <v>0</v>
      </c>
      <c r="AN8" s="383">
        <f>Governance!H32</f>
        <v>0</v>
      </c>
      <c r="AO8" s="384">
        <f>Governance!I32</f>
        <v>0</v>
      </c>
      <c r="AP8" s="368">
        <f>Governance!J32</f>
        <v>0</v>
      </c>
    </row>
    <row r="9" spans="2:42" s="365" customFormat="1" ht="19.5" customHeight="1" thickBot="1">
      <c r="B9" s="374" t="s">
        <v>1</v>
      </c>
      <c r="C9" s="389">
        <f>IF(Project!$C$10=0,"",Project!$C$10)</f>
      </c>
      <c r="D9" s="390">
        <f>IF(Project!$C$13=0,"",Project!$C$13)</f>
      </c>
      <c r="E9" s="391">
        <f>IF(Project!$C$16=0,"",Project!$C$16)</f>
      </c>
      <c r="F9" s="392">
        <f>IF(Project!$C$19=0,"",Project!$C$19)</f>
      </c>
      <c r="G9" s="375">
        <f>IF(Project!$C$22=0,"",Project!$C$22)</f>
      </c>
      <c r="I9" s="374" t="s">
        <v>1</v>
      </c>
      <c r="J9" s="389">
        <f>IF(Project!$C$10=0,"",Project!$C$10)</f>
      </c>
      <c r="K9" s="390">
        <f>IF(Project!$C$13=0,"",Project!$C$13)</f>
      </c>
      <c r="L9" s="391">
        <f>IF(Project!$C$16=0,"",Project!$C$16)</f>
      </c>
      <c r="M9" s="392">
        <f>IF(Project!$C$19=0,"",Project!$C$19)</f>
      </c>
      <c r="N9" s="395">
        <f>IF(Project!$C$22=0,"",Project!$C$22)</f>
      </c>
      <c r="P9" s="369" t="str">
        <f>Ecological!C30</f>
        <v>Use of lands</v>
      </c>
      <c r="Q9" s="381">
        <f>Ecological!F34</f>
        <v>0</v>
      </c>
      <c r="R9" s="382">
        <f>Ecological!G34</f>
        <v>0</v>
      </c>
      <c r="S9" s="383">
        <f>Ecological!H34</f>
        <v>0</v>
      </c>
      <c r="T9" s="384">
        <f>Ecological!I34</f>
        <v>0</v>
      </c>
      <c r="U9" s="394">
        <f>Ecological!J34</f>
        <v>0</v>
      </c>
      <c r="W9" s="370" t="str">
        <f>Social!C33</f>
        <v>Recognition for individuals and engagement</v>
      </c>
      <c r="X9" s="381">
        <f>Social!F37</f>
        <v>0</v>
      </c>
      <c r="Y9" s="382">
        <f>Social!G37</f>
        <v>0</v>
      </c>
      <c r="Z9" s="383">
        <f>Social!H37</f>
        <v>0</v>
      </c>
      <c r="AA9" s="384">
        <f>Social!I37</f>
        <v>0</v>
      </c>
      <c r="AB9" s="394">
        <f>Social!J37</f>
        <v>0</v>
      </c>
      <c r="AD9" s="371" t="str">
        <f>Economical!C27</f>
        <v>Wealth sharing opportunities</v>
      </c>
      <c r="AE9" s="381">
        <f>Economical!F31</f>
        <v>0</v>
      </c>
      <c r="AF9" s="382">
        <f>Economical!G31</f>
        <v>0</v>
      </c>
      <c r="AG9" s="383">
        <f>Economical!H31</f>
        <v>0</v>
      </c>
      <c r="AH9" s="384">
        <f>Economical!I31</f>
        <v>0</v>
      </c>
      <c r="AI9" s="394">
        <f>Economical!J31</f>
        <v>0</v>
      </c>
      <c r="AK9" s="372" t="str">
        <f>Governance!C33</f>
        <v>Risk management</v>
      </c>
      <c r="AL9" s="381">
        <f>Governance!F37</f>
        <v>0</v>
      </c>
      <c r="AM9" s="382">
        <f>Governance!G37</f>
        <v>0</v>
      </c>
      <c r="AN9" s="383">
        <f>Governance!H37</f>
        <v>0</v>
      </c>
      <c r="AO9" s="384">
        <f>Governance!I37</f>
        <v>0</v>
      </c>
      <c r="AP9" s="368">
        <f>Governance!J37</f>
        <v>0</v>
      </c>
    </row>
    <row r="10" spans="2:42" s="365" customFormat="1" ht="20.25" customHeight="1" thickBot="1">
      <c r="B10" s="376"/>
      <c r="C10" s="376"/>
      <c r="P10" s="369" t="str">
        <f>Ecological!C35</f>
        <v>Pollutants globally affecting the biosphere</v>
      </c>
      <c r="Q10" s="381">
        <f>Ecological!F40</f>
        <v>0</v>
      </c>
      <c r="R10" s="382">
        <f>Ecological!G40</f>
        <v>0</v>
      </c>
      <c r="S10" s="383">
        <f>Ecological!H40</f>
        <v>0</v>
      </c>
      <c r="T10" s="384">
        <f>Ecological!I40</f>
        <v>0</v>
      </c>
      <c r="U10" s="394">
        <f>Ecological!J40</f>
        <v>0</v>
      </c>
      <c r="W10" s="370" t="str">
        <f>Social!C38</f>
        <v>Culture</v>
      </c>
      <c r="X10" s="381">
        <f>Social!F42</f>
        <v>0</v>
      </c>
      <c r="Y10" s="382">
        <f>Social!G42</f>
        <v>0</v>
      </c>
      <c r="Z10" s="383">
        <f>Social!H42</f>
        <v>0</v>
      </c>
      <c r="AA10" s="384">
        <f>Social!I42</f>
        <v>0</v>
      </c>
      <c r="AB10" s="394">
        <f>Social!J42</f>
        <v>0</v>
      </c>
      <c r="AD10" s="371" t="str">
        <f>Economical!C32</f>
        <v>Work conditions </v>
      </c>
      <c r="AE10" s="381">
        <f>Economical!F35</f>
        <v>0</v>
      </c>
      <c r="AF10" s="382">
        <f>Economical!G35</f>
        <v>0</v>
      </c>
      <c r="AG10" s="383">
        <f>Economical!H35</f>
        <v>0</v>
      </c>
      <c r="AH10" s="384">
        <f>Economical!I35</f>
        <v>0</v>
      </c>
      <c r="AI10" s="394">
        <f>Economical!J35</f>
        <v>0</v>
      </c>
      <c r="AK10" s="374" t="s">
        <v>1</v>
      </c>
      <c r="AL10" s="389">
        <f>IF(Project!$C$10=0,"",Project!$C$10)</f>
      </c>
      <c r="AM10" s="390">
        <f>IF(Project!$C$13=0,"",Project!$C$13)</f>
      </c>
      <c r="AN10" s="391">
        <f>IF(Project!$C$16=0,"",Project!$C$16)</f>
      </c>
      <c r="AO10" s="392">
        <f>IF(Project!$C$19=0,"",Project!$C$19)</f>
      </c>
      <c r="AP10" s="375">
        <f>IF(Project!$C$22=0,"",Project!$C$22)</f>
      </c>
    </row>
    <row r="11" spans="2:35" s="365" customFormat="1" ht="20.25" customHeight="1" thickBot="1">
      <c r="B11" s="376"/>
      <c r="C11" s="376"/>
      <c r="P11" s="374" t="s">
        <v>1</v>
      </c>
      <c r="Q11" s="389">
        <f>IF(Project!$C$10=0,"",Project!$C$10)</f>
      </c>
      <c r="R11" s="390">
        <f>IF(Project!$C$13=0,"",Project!$C$13)</f>
      </c>
      <c r="S11" s="391">
        <f>IF(Project!$C$16=0,"",Project!$C$16)</f>
      </c>
      <c r="T11" s="392">
        <f>IF(Project!$C$19=0,"",Project!$C$19)</f>
      </c>
      <c r="U11" s="395">
        <f>IF(Project!$C$22=0,"",Project!$C$22)</f>
      </c>
      <c r="W11" s="374" t="s">
        <v>1</v>
      </c>
      <c r="X11" s="389">
        <f>IF(Project!$C$10=0,"",Project!$C$10)</f>
      </c>
      <c r="Y11" s="390">
        <f>IF(Project!$C$13=0,"",Project!$C$13)</f>
      </c>
      <c r="Z11" s="391">
        <f>IF(Project!$C$16=0,"",Project!$C$16)</f>
      </c>
      <c r="AA11" s="392">
        <f>IF(Project!$C$19=0,"",Project!$C$19)</f>
      </c>
      <c r="AB11" s="395">
        <f>IF(Project!$C$22=0,"",Project!$C$22)</f>
      </c>
      <c r="AD11" s="374" t="s">
        <v>1</v>
      </c>
      <c r="AE11" s="389">
        <f>IF(Project!$C$10=0,"",Project!$C$10)</f>
      </c>
      <c r="AF11" s="390">
        <f>IF(Project!$C$13=0,"",Project!$C$13)</f>
      </c>
      <c r="AG11" s="391">
        <f>IF(Project!$C$16=0,"",Project!$C$16)</f>
      </c>
      <c r="AH11" s="392">
        <f>IF(Project!$C$19=0,"",Project!$C$19)</f>
      </c>
      <c r="AI11" s="395">
        <f>IF(Project!$C$22=0,"",Project!$C$22)</f>
      </c>
    </row>
    <row r="12" ht="12.75"/>
    <row r="13" ht="12.75"/>
    <row r="14" ht="12.75"/>
    <row r="46" ht="13.5" thickBot="1"/>
    <row r="47" spans="2:3" ht="43.5" customHeight="1" thickBot="1">
      <c r="B47" s="348" t="s">
        <v>74</v>
      </c>
      <c r="C47" s="347"/>
    </row>
    <row r="48" spans="2:3" ht="43.5" customHeight="1" thickBot="1">
      <c r="B48" s="352" t="s">
        <v>75</v>
      </c>
      <c r="C48" s="361" t="s">
        <v>76</v>
      </c>
    </row>
    <row r="49" spans="2:3" ht="21" customHeight="1">
      <c r="B49" s="362" t="s">
        <v>69</v>
      </c>
      <c r="C49" s="363">
        <f>Ethical!E32/17</f>
        <v>0</v>
      </c>
    </row>
    <row r="50" spans="2:3" ht="21" customHeight="1">
      <c r="B50" s="353" t="str">
        <f>Ethical!C5</f>
        <v>Poverty</v>
      </c>
      <c r="C50" s="354" t="e">
        <f>AVERAGE(Ethical!E6:E8)</f>
        <v>#DIV/0!</v>
      </c>
    </row>
    <row r="51" spans="2:3" ht="21" customHeight="1">
      <c r="B51" s="353" t="str">
        <f>Ethical!C10</f>
        <v>Solidarity</v>
      </c>
      <c r="C51" s="354" t="e">
        <f>AVERAGE(Ethical!E11:E16)</f>
        <v>#DIV/0!</v>
      </c>
    </row>
    <row r="52" spans="2:3" ht="21" customHeight="1">
      <c r="B52" s="353" t="str">
        <f>Ethical!C18</f>
        <v>Restoration and compensation</v>
      </c>
      <c r="C52" s="354" t="e">
        <f>AVERAGE(Ethical!E19:E21)</f>
        <v>#DIV/0!</v>
      </c>
    </row>
    <row r="53" spans="2:3" ht="21" customHeight="1">
      <c r="B53" s="353" t="str">
        <f>Ethical!C23</f>
        <v>Originality and innovation</v>
      </c>
      <c r="C53" s="354" t="e">
        <f>AVERAGE(Ethical!E24:E26)</f>
        <v>#DIV/0!</v>
      </c>
    </row>
    <row r="54" spans="2:3" ht="21" customHeight="1" thickBot="1">
      <c r="B54" s="353" t="str">
        <f>Ethical!C28</f>
        <v>Common values</v>
      </c>
      <c r="C54" s="354" t="e">
        <f>AVERAGE(Ethical!E29:E30)</f>
        <v>#DIV/0!</v>
      </c>
    </row>
    <row r="55" spans="2:3" ht="21" customHeight="1">
      <c r="B55" s="350" t="s">
        <v>70</v>
      </c>
      <c r="C55" s="364">
        <f>Ecological!E41/22</f>
        <v>0</v>
      </c>
    </row>
    <row r="56" spans="2:3" ht="21" customHeight="1">
      <c r="B56" s="355" t="str">
        <f>Ecological!C5</f>
        <v>Use of renewable resources</v>
      </c>
      <c r="C56" s="354" t="e">
        <f>AVERAGE(Ecological!E6:E8)</f>
        <v>#DIV/0!</v>
      </c>
    </row>
    <row r="57" spans="2:3" ht="21" customHeight="1">
      <c r="B57" s="355" t="str">
        <f>Ecological!C10</f>
        <v>Use of non-renewable resources </v>
      </c>
      <c r="C57" s="354" t="e">
        <f>AVERAGE(Ecological!E11:E12)</f>
        <v>#DIV/0!</v>
      </c>
    </row>
    <row r="58" spans="2:3" ht="21" customHeight="1">
      <c r="B58" s="355" t="str">
        <f>Ecological!C14</f>
        <v>Use of energy</v>
      </c>
      <c r="C58" s="354" t="e">
        <f>AVERAGE(Ecological!E15:E16)</f>
        <v>#DIV/0!</v>
      </c>
    </row>
    <row r="59" spans="2:3" ht="21" customHeight="1">
      <c r="B59" s="355" t="str">
        <f>Ecological!C18</f>
        <v>Outputs from human activity </v>
      </c>
      <c r="C59" s="354" t="e">
        <f>AVERAGE(Ecological!E19:E23)</f>
        <v>#DIV/0!</v>
      </c>
    </row>
    <row r="60" spans="2:3" ht="21" customHeight="1">
      <c r="B60" s="355" t="str">
        <f>Ecological!C25</f>
        <v>Biodiversity</v>
      </c>
      <c r="C60" s="354" t="e">
        <f>AVERAGE(Ecological!E26:E28)</f>
        <v>#DIV/0!</v>
      </c>
    </row>
    <row r="61" spans="2:3" ht="21" customHeight="1">
      <c r="B61" s="355" t="str">
        <f>Ecological!C30</f>
        <v>Use of lands</v>
      </c>
      <c r="C61" s="354" t="e">
        <f>AVERAGE(Ecological!E31:E33)</f>
        <v>#DIV/0!</v>
      </c>
    </row>
    <row r="62" spans="2:3" ht="21" customHeight="1" thickBot="1">
      <c r="B62" s="355" t="str">
        <f>Ecological!C35</f>
        <v>Pollutants globally affecting the biosphere</v>
      </c>
      <c r="C62" s="354" t="e">
        <f>AVERAGE(Ecological!E36:E39)</f>
        <v>#DIV/0!</v>
      </c>
    </row>
    <row r="63" spans="2:3" ht="21" customHeight="1">
      <c r="B63" s="350" t="s">
        <v>0</v>
      </c>
      <c r="C63" s="364">
        <f>Social!E43/24</f>
        <v>0</v>
      </c>
    </row>
    <row r="64" spans="2:3" ht="21" customHeight="1">
      <c r="B64" s="356" t="str">
        <f>Social!C5</f>
        <v>Health conditions for the overall population</v>
      </c>
      <c r="C64" s="354" t="e">
        <f>AVERAGE(Social!E6:E9)</f>
        <v>#DIV/0!</v>
      </c>
    </row>
    <row r="65" spans="2:3" ht="21" customHeight="1">
      <c r="B65" s="356" t="str">
        <f>Social!C11</f>
        <v>Safety/security </v>
      </c>
      <c r="C65" s="354" t="e">
        <f>AVERAGE(Social!E12:E14)</f>
        <v>#DIV/0!</v>
      </c>
    </row>
    <row r="66" spans="2:3" ht="21" customHeight="1">
      <c r="B66" s="356" t="str">
        <f>Social!C16</f>
        <v>Educational standards</v>
      </c>
      <c r="C66" s="354" t="e">
        <f>AVERAGE(Social!E17:E20)</f>
        <v>#DIV/0!</v>
      </c>
    </row>
    <row r="67" spans="2:3" ht="21" customHeight="1">
      <c r="B67" s="356" t="str">
        <f>Social!C22</f>
        <v>Integration of individuals in society</v>
      </c>
      <c r="C67" s="354" t="e">
        <f>AVERAGE(Social!E23:E24)</f>
        <v>#DIV/0!</v>
      </c>
    </row>
    <row r="68" spans="2:3" ht="21" customHeight="1">
      <c r="B68" s="356" t="str">
        <f>Social!C26</f>
        <v>Individual freedoms and collective responsibilities</v>
      </c>
      <c r="C68" s="354" t="e">
        <f>AVERAGE(Social!E27:E31)</f>
        <v>#DIV/0!</v>
      </c>
    </row>
    <row r="69" spans="2:3" ht="21" customHeight="1">
      <c r="B69" s="356" t="str">
        <f>Social!C33</f>
        <v>Recognition for individuals and engagement</v>
      </c>
      <c r="C69" s="354" t="e">
        <f>AVERAGE(Social!E34:E36)</f>
        <v>#DIV/0!</v>
      </c>
    </row>
    <row r="70" spans="2:3" ht="21" customHeight="1" thickBot="1">
      <c r="B70" s="356" t="str">
        <f>Social!C38</f>
        <v>Culture</v>
      </c>
      <c r="C70" s="354" t="e">
        <f>AVERAGE(Social!E39:E41)</f>
        <v>#DIV/0!</v>
      </c>
    </row>
    <row r="71" spans="2:3" ht="21" customHeight="1">
      <c r="B71" s="350" t="s">
        <v>71</v>
      </c>
      <c r="C71" s="364">
        <f>Economical!E36/17</f>
        <v>0</v>
      </c>
    </row>
    <row r="72" spans="2:3" ht="21" customHeight="1">
      <c r="B72" s="357" t="str">
        <f>Economical!C5</f>
        <v>Ownership and use of goods and capital</v>
      </c>
      <c r="C72" s="354" t="e">
        <f>AVERAGE(Economical!E6:E8)</f>
        <v>#DIV/0!</v>
      </c>
    </row>
    <row r="73" spans="2:3" ht="21" customHeight="1">
      <c r="B73" s="357" t="str">
        <f>Economical!C10</f>
        <v>Quality of goods and services</v>
      </c>
      <c r="C73" s="354" t="e">
        <f>AVERAGE(Economical!E11:E12)</f>
        <v>#DIV/0!</v>
      </c>
    </row>
    <row r="74" spans="2:3" ht="21" customHeight="1">
      <c r="B74" s="357" t="str">
        <f>Economical!C14</f>
        <v>Responsible production and consumption</v>
      </c>
      <c r="C74" s="354" t="e">
        <f>AVERAGE(Economical!E15:E16)</f>
        <v>#DIV/0!</v>
      </c>
    </row>
    <row r="75" spans="2:3" ht="21" customHeight="1">
      <c r="B75" s="357" t="str">
        <f>Economical!C18</f>
        <v>Financial viability</v>
      </c>
      <c r="C75" s="354" t="e">
        <f>AVERAGE(Economical!E19:E21)</f>
        <v>#DIV/0!</v>
      </c>
    </row>
    <row r="76" spans="2:3" ht="21" customHeight="1">
      <c r="B76" s="357" t="str">
        <f>Economical!C23</f>
        <v>Wealth creation </v>
      </c>
      <c r="C76" s="354" t="e">
        <f>AVERAGE(Economical!E24:E25)</f>
        <v>#DIV/0!</v>
      </c>
    </row>
    <row r="77" spans="2:3" ht="21" customHeight="1">
      <c r="B77" s="357" t="str">
        <f>Economical!C27</f>
        <v>Wealth sharing opportunities</v>
      </c>
      <c r="C77" s="354" t="e">
        <f>AVERAGE(Economical!E28:E30)</f>
        <v>#DIV/0!</v>
      </c>
    </row>
    <row r="78" spans="2:3" ht="21" customHeight="1" thickBot="1">
      <c r="B78" s="357" t="str">
        <f>Economical!C32</f>
        <v>Work conditions </v>
      </c>
      <c r="C78" s="354" t="e">
        <f>AVERAGE(Economical!E33:E34)</f>
        <v>#DIV/0!</v>
      </c>
    </row>
    <row r="79" spans="2:3" ht="21" customHeight="1">
      <c r="B79" s="350" t="s">
        <v>72</v>
      </c>
      <c r="C79" s="364">
        <f>Governance!E38/21</f>
        <v>0</v>
      </c>
    </row>
    <row r="80" spans="2:3" ht="21" customHeight="1">
      <c r="B80" s="358" t="str">
        <f>Governance!C5</f>
        <v>Management and decision-making processes</v>
      </c>
      <c r="C80" s="354" t="e">
        <f>AVERAGE(Governance!E6:E8)</f>
        <v>#DIV/0!</v>
      </c>
    </row>
    <row r="81" spans="2:3" ht="21" customHeight="1">
      <c r="B81" s="358" t="str">
        <f>Governance!C10</f>
        <v>Participation and democracy</v>
      </c>
      <c r="C81" s="354" t="e">
        <f>AVERAGE(Governance!E11:E16)</f>
        <v>#DIV/0!</v>
      </c>
    </row>
    <row r="82" spans="2:3" ht="21" customHeight="1">
      <c r="B82" s="358" t="str">
        <f>Governance!C18</f>
        <v>Monitoring and evaluation </v>
      </c>
      <c r="C82" s="354" t="e">
        <f>AVERAGE(Governance!E19:E20)</f>
        <v>#DIV/0!</v>
      </c>
    </row>
    <row r="83" spans="2:3" ht="21" customHeight="1">
      <c r="B83" s="358" t="str">
        <f>Governance!C22</f>
        <v>Project integration </v>
      </c>
      <c r="C83" s="354" t="e">
        <f>AVERAGE(Governance!E23:E27)</f>
        <v>#DIV/0!</v>
      </c>
    </row>
    <row r="84" spans="2:3" ht="21" customHeight="1">
      <c r="B84" s="358" t="str">
        <f>Governance!C29</f>
        <v>Subsidiarity</v>
      </c>
      <c r="C84" s="354" t="e">
        <f>AVERAGE(Governance!E30:E31)</f>
        <v>#DIV/0!</v>
      </c>
    </row>
    <row r="85" spans="2:3" ht="21" customHeight="1" thickBot="1">
      <c r="B85" s="359" t="str">
        <f>Governance!C33</f>
        <v>Risk management</v>
      </c>
      <c r="C85" s="360" t="e">
        <f>AVERAGE(Governance!E34:E36)</f>
        <v>#DIV/0!</v>
      </c>
    </row>
  </sheetData>
  <sheetProtection/>
  <mergeCells count="6">
    <mergeCell ref="AL2:AP2"/>
    <mergeCell ref="C2:G2"/>
    <mergeCell ref="J2:N2"/>
    <mergeCell ref="Q2:U2"/>
    <mergeCell ref="X2:AB2"/>
    <mergeCell ref="AE2:AI2"/>
  </mergeCells>
  <printOptions horizontalCentered="1" verticalCentered="1"/>
  <pageMargins left="0.2362204724409449" right="0.2362204724409449" top="0.5118110236220472" bottom="0.5118110236220472" header="0.2362204724409449" footer="0.2362204724409449"/>
  <pageSetup fitToHeight="2" fitToWidth="6" horizontalDpi="200" verticalDpi="200" orientation="landscape" scale="71" r:id="rId4"/>
  <headerFooter alignWithMargins="0">
    <oddHeader>&amp;L&amp;"Arial,Normal"&amp;12Analyse de développement durable &amp;C&amp;"Arial,Italique"&amp;18Résultats&amp;16 &amp;R&amp;"Arial,Normal"&amp;12&amp;D</oddHeader>
    <oddFooter>&amp;L&amp;"Arial,Normal"&amp;12Références : Villeneuve, C. et Riffon, O., 2011&amp;C&amp;"Arial,Normal"&amp;12Comment réaliser une analyse de développement durable?&amp;R&amp;"Arial,Normal"&amp;12Département des sciences fondamentales, UQAC</oddFooter>
  </headerFooter>
  <drawing r:id="rId3"/>
  <legacyDrawing r:id="rId2"/>
</worksheet>
</file>

<file path=xl/worksheets/sheet9.xml><?xml version="1.0" encoding="utf-8"?>
<worksheet xmlns="http://schemas.openxmlformats.org/spreadsheetml/2006/main" xmlns:r="http://schemas.openxmlformats.org/officeDocument/2006/relationships">
  <sheetPr>
    <tabColor theme="0" tint="-0.24997000396251678"/>
  </sheetPr>
  <dimension ref="A1:A1"/>
  <sheetViews>
    <sheetView zoomScalePageLayoutView="0" workbookViewId="0" topLeftCell="A1">
      <selection activeCell="M13" sqref="M13"/>
    </sheetView>
  </sheetViews>
  <sheetFormatPr defaultColWidth="11.421875" defaultRowHeight="12.75"/>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Chaire de recherche et d'intervention en Éco-Conseil</Manager>
  <Company>Université du Québec à Chicoutimi</Company>
  <HyperlinkBase>http://dsf.uqac.ca/eco-conseil   </HyperlinkBas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d'analyse de développement durable</dc:title>
  <dc:subject/>
  <dc:creator>Claude Villeneuve, biologiste</dc:creator>
  <cp:keywords>développement durable, éco-conseil</cp:keywords>
  <dc:description>Cette grille accompagne le document "Comment réaliser une analyse de développement durable ?" qui se trouve en ligne à  http://dsf.uqac.ca/eco-conseil</dc:description>
  <cp:lastModifiedBy>Olivier</cp:lastModifiedBy>
  <cp:lastPrinted>2011-09-02T13:51:19Z</cp:lastPrinted>
  <dcterms:created xsi:type="dcterms:W3CDTF">2003-09-14T15:33:23Z</dcterms:created>
  <dcterms:modified xsi:type="dcterms:W3CDTF">2012-10-09T19:30:08Z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530110875</vt:i4>
  </property>
  <property fmtid="{D5CDD505-2E9C-101B-9397-08002B2CF9AE}" pid="3" name="_EmailSubject">
    <vt:lpwstr>Chiffrier version finale</vt:lpwstr>
  </property>
  <property fmtid="{D5CDD505-2E9C-101B-9397-08002B2CF9AE}" pid="4" name="_AuthorEmail">
    <vt:lpwstr>湩潦汀捵畤慲摮挮浯</vt:lpwstr>
  </property>
  <property fmtid="{D5CDD505-2E9C-101B-9397-08002B2CF9AE}" pid="5" name="_AuthorEmailDisplayName">
    <vt:lpwstr>Luc Durand</vt:lpwstr>
  </property>
  <property fmtid="{D5CDD505-2E9C-101B-9397-08002B2CF9AE}" pid="6" name="_ReviewingToolsShownOnce">
    <vt:lpwstr/>
  </property>
</Properties>
</file>